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810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ayham/Documents/Excel/Programs/Cheques/"/>
    </mc:Choice>
  </mc:AlternateContent>
  <xr:revisionPtr revIDLastSave="0" documentId="13_ncr:1_{7B74C317-8ED6-2848-AE5D-9AAE1FA50956}" xr6:coauthVersionLast="47" xr6:coauthVersionMax="47" xr10:uidLastSave="{00000000-0000-0000-0000-000000000000}"/>
  <bookViews>
    <workbookView showSheetTabs="0" xWindow="-20" yWindow="500" windowWidth="28800" windowHeight="17500" xr2:uid="{00000000-000D-0000-FFFF-FFFF00000000}"/>
  </bookViews>
  <sheets>
    <sheet name="Cheques Follow Up" sheetId="1" r:id="rId1"/>
  </sheets>
  <externalReferences>
    <externalReference r:id="rId2"/>
    <externalReference r:id="rId3"/>
  </externalReferences>
  <definedNames>
    <definedName name="_xlnm._FilterDatabase" localSheetId="0" hidden="1">'Cheques Follow Up'!$A$6:$M$254</definedName>
    <definedName name="_xlnm.Print_Area" localSheetId="0">'Cheques Follow Up'!$A$1:$K$254,'Cheques Follow Up'!$D$256:$H$268</definedName>
    <definedName name="status">[1]Expenses!$AB$6:$AB$8</definedName>
    <definedName name="vendor">'[2]Vendor list'!$C$4:$C$15</definedName>
    <definedName name="vendors1">[1]Contacts!$AA$6:$AA$12</definedName>
    <definedName name="villa">'[1]Real Estate Portfolio'!$B$55:$B$63,'[1]Real Estate Portfolio'!$B$66:$B$70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0" i="1" l="1"/>
  <c r="F9" i="1"/>
  <c r="F8" i="1"/>
  <c r="J2" i="1" l="1"/>
  <c r="H2" i="1"/>
  <c r="F2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185" i="1"/>
  <c r="J186" i="1"/>
  <c r="J187" i="1"/>
  <c r="J188" i="1"/>
  <c r="J189" i="1"/>
  <c r="J190" i="1"/>
  <c r="J191" i="1"/>
  <c r="J192" i="1"/>
  <c r="J193" i="1"/>
  <c r="J194" i="1"/>
  <c r="J195" i="1"/>
  <c r="J196" i="1"/>
  <c r="J197" i="1"/>
  <c r="J198" i="1"/>
  <c r="J199" i="1"/>
  <c r="J200" i="1"/>
  <c r="J201" i="1"/>
  <c r="J202" i="1"/>
  <c r="J203" i="1"/>
  <c r="J204" i="1"/>
  <c r="J205" i="1"/>
  <c r="J206" i="1"/>
  <c r="J207" i="1"/>
  <c r="J208" i="1"/>
  <c r="J209" i="1"/>
  <c r="J210" i="1"/>
  <c r="J211" i="1"/>
  <c r="J212" i="1"/>
  <c r="J213" i="1"/>
  <c r="J214" i="1"/>
  <c r="J215" i="1"/>
  <c r="J216" i="1"/>
  <c r="J217" i="1"/>
  <c r="J218" i="1"/>
  <c r="J219" i="1"/>
  <c r="J220" i="1"/>
  <c r="J221" i="1"/>
  <c r="J222" i="1"/>
  <c r="J223" i="1"/>
  <c r="J224" i="1"/>
  <c r="J225" i="1"/>
  <c r="J226" i="1"/>
  <c r="J227" i="1"/>
  <c r="J228" i="1"/>
  <c r="J229" i="1"/>
  <c r="J230" i="1"/>
  <c r="J231" i="1"/>
  <c r="J232" i="1"/>
  <c r="J233" i="1"/>
  <c r="J234" i="1"/>
  <c r="J235" i="1"/>
  <c r="J236" i="1"/>
  <c r="J237" i="1"/>
  <c r="J238" i="1"/>
  <c r="J239" i="1"/>
  <c r="J240" i="1"/>
  <c r="J241" i="1"/>
  <c r="J242" i="1"/>
  <c r="J243" i="1"/>
  <c r="J244" i="1"/>
  <c r="J245" i="1"/>
  <c r="J246" i="1"/>
  <c r="J247" i="1"/>
  <c r="J248" i="1"/>
  <c r="J249" i="1"/>
  <c r="J250" i="1"/>
  <c r="J251" i="1"/>
  <c r="J252" i="1"/>
  <c r="J253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199" i="1"/>
  <c r="I200" i="1"/>
  <c r="I201" i="1"/>
  <c r="I202" i="1"/>
  <c r="I203" i="1"/>
  <c r="I204" i="1"/>
  <c r="I205" i="1"/>
  <c r="I206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0" i="1"/>
  <c r="I221" i="1"/>
  <c r="I222" i="1"/>
  <c r="I223" i="1"/>
  <c r="I224" i="1"/>
  <c r="I225" i="1"/>
  <c r="I226" i="1"/>
  <c r="I227" i="1"/>
  <c r="I228" i="1"/>
  <c r="I229" i="1"/>
  <c r="I230" i="1"/>
  <c r="I231" i="1"/>
  <c r="I232" i="1"/>
  <c r="I233" i="1"/>
  <c r="I234" i="1"/>
  <c r="I235" i="1"/>
  <c r="I236" i="1"/>
  <c r="I237" i="1"/>
  <c r="I238" i="1"/>
  <c r="I239" i="1"/>
  <c r="I240" i="1"/>
  <c r="I241" i="1"/>
  <c r="I242" i="1"/>
  <c r="I243" i="1"/>
  <c r="I244" i="1"/>
  <c r="I245" i="1"/>
  <c r="I246" i="1"/>
  <c r="I247" i="1"/>
  <c r="I248" i="1"/>
  <c r="I249" i="1"/>
  <c r="I250" i="1"/>
  <c r="I251" i="1"/>
  <c r="I252" i="1"/>
  <c r="I253" i="1"/>
  <c r="H20" i="1"/>
  <c r="B20" i="1" s="1"/>
  <c r="A20" i="1" s="1"/>
  <c r="H21" i="1"/>
  <c r="B21" i="1" s="1"/>
  <c r="A21" i="1" s="1"/>
  <c r="H22" i="1"/>
  <c r="B22" i="1" s="1"/>
  <c r="A22" i="1" s="1"/>
  <c r="H23" i="1"/>
  <c r="B23" i="1" s="1"/>
  <c r="A23" i="1" s="1"/>
  <c r="H24" i="1"/>
  <c r="B24" i="1" s="1"/>
  <c r="A24" i="1" s="1"/>
  <c r="H25" i="1"/>
  <c r="B25" i="1" s="1"/>
  <c r="A25" i="1" s="1"/>
  <c r="H26" i="1"/>
  <c r="B26" i="1" s="1"/>
  <c r="A26" i="1" s="1"/>
  <c r="H27" i="1"/>
  <c r="B27" i="1" s="1"/>
  <c r="A27" i="1" s="1"/>
  <c r="H28" i="1"/>
  <c r="B28" i="1" s="1"/>
  <c r="A28" i="1" s="1"/>
  <c r="H29" i="1"/>
  <c r="B29" i="1" s="1"/>
  <c r="A29" i="1" s="1"/>
  <c r="H30" i="1"/>
  <c r="B30" i="1" s="1"/>
  <c r="A30" i="1" s="1"/>
  <c r="H31" i="1"/>
  <c r="B31" i="1" s="1"/>
  <c r="A31" i="1" s="1"/>
  <c r="H32" i="1"/>
  <c r="B32" i="1" s="1"/>
  <c r="A32" i="1" s="1"/>
  <c r="H33" i="1"/>
  <c r="B33" i="1" s="1"/>
  <c r="A33" i="1" s="1"/>
  <c r="H34" i="1"/>
  <c r="B34" i="1" s="1"/>
  <c r="A34" i="1" s="1"/>
  <c r="H35" i="1"/>
  <c r="B35" i="1" s="1"/>
  <c r="A35" i="1" s="1"/>
  <c r="H36" i="1"/>
  <c r="B36" i="1" s="1"/>
  <c r="A36" i="1" s="1"/>
  <c r="H37" i="1"/>
  <c r="B37" i="1" s="1"/>
  <c r="A37" i="1" s="1"/>
  <c r="H38" i="1"/>
  <c r="B38" i="1" s="1"/>
  <c r="A38" i="1" s="1"/>
  <c r="H39" i="1"/>
  <c r="B39" i="1" s="1"/>
  <c r="A39" i="1" s="1"/>
  <c r="H40" i="1"/>
  <c r="B40" i="1" s="1"/>
  <c r="A40" i="1" s="1"/>
  <c r="H41" i="1"/>
  <c r="B41" i="1" s="1"/>
  <c r="A41" i="1" s="1"/>
  <c r="H42" i="1"/>
  <c r="B42" i="1" s="1"/>
  <c r="A42" i="1" s="1"/>
  <c r="H43" i="1"/>
  <c r="B43" i="1" s="1"/>
  <c r="A43" i="1" s="1"/>
  <c r="H44" i="1"/>
  <c r="B44" i="1" s="1"/>
  <c r="A44" i="1" s="1"/>
  <c r="H45" i="1"/>
  <c r="B45" i="1" s="1"/>
  <c r="A45" i="1" s="1"/>
  <c r="H46" i="1"/>
  <c r="H47" i="1"/>
  <c r="B47" i="1" s="1"/>
  <c r="A47" i="1" s="1"/>
  <c r="H48" i="1"/>
  <c r="B48" i="1" s="1"/>
  <c r="A48" i="1" s="1"/>
  <c r="H49" i="1"/>
  <c r="B49" i="1" s="1"/>
  <c r="A49" i="1" s="1"/>
  <c r="H50" i="1"/>
  <c r="B50" i="1" s="1"/>
  <c r="A50" i="1" s="1"/>
  <c r="H51" i="1"/>
  <c r="B51" i="1" s="1"/>
  <c r="A51" i="1" s="1"/>
  <c r="H52" i="1"/>
  <c r="B52" i="1" s="1"/>
  <c r="A52" i="1" s="1"/>
  <c r="H53" i="1"/>
  <c r="B53" i="1" s="1"/>
  <c r="A53" i="1" s="1"/>
  <c r="H54" i="1"/>
  <c r="B54" i="1" s="1"/>
  <c r="A54" i="1" s="1"/>
  <c r="H55" i="1"/>
  <c r="B55" i="1" s="1"/>
  <c r="A55" i="1" s="1"/>
  <c r="H56" i="1"/>
  <c r="B56" i="1" s="1"/>
  <c r="A56" i="1" s="1"/>
  <c r="H57" i="1"/>
  <c r="B57" i="1" s="1"/>
  <c r="A57" i="1" s="1"/>
  <c r="H58" i="1"/>
  <c r="B58" i="1" s="1"/>
  <c r="A58" i="1" s="1"/>
  <c r="H59" i="1"/>
  <c r="B59" i="1" s="1"/>
  <c r="A59" i="1" s="1"/>
  <c r="H60" i="1"/>
  <c r="B60" i="1" s="1"/>
  <c r="A60" i="1" s="1"/>
  <c r="H61" i="1"/>
  <c r="B61" i="1" s="1"/>
  <c r="A61" i="1" s="1"/>
  <c r="H62" i="1"/>
  <c r="B62" i="1" s="1"/>
  <c r="A62" i="1" s="1"/>
  <c r="H63" i="1"/>
  <c r="B63" i="1" s="1"/>
  <c r="A63" i="1" s="1"/>
  <c r="H64" i="1"/>
  <c r="B64" i="1" s="1"/>
  <c r="A64" i="1" s="1"/>
  <c r="H65" i="1"/>
  <c r="B65" i="1" s="1"/>
  <c r="A65" i="1" s="1"/>
  <c r="H66" i="1"/>
  <c r="B66" i="1" s="1"/>
  <c r="A66" i="1" s="1"/>
  <c r="H67" i="1"/>
  <c r="B67" i="1" s="1"/>
  <c r="A67" i="1" s="1"/>
  <c r="H68" i="1"/>
  <c r="B68" i="1" s="1"/>
  <c r="A68" i="1" s="1"/>
  <c r="H69" i="1"/>
  <c r="B69" i="1" s="1"/>
  <c r="A69" i="1" s="1"/>
  <c r="H70" i="1"/>
  <c r="B70" i="1" s="1"/>
  <c r="A70" i="1" s="1"/>
  <c r="H71" i="1"/>
  <c r="B71" i="1" s="1"/>
  <c r="A71" i="1" s="1"/>
  <c r="H72" i="1"/>
  <c r="B72" i="1" s="1"/>
  <c r="A72" i="1" s="1"/>
  <c r="H73" i="1"/>
  <c r="B73" i="1" s="1"/>
  <c r="A73" i="1" s="1"/>
  <c r="H74" i="1"/>
  <c r="B74" i="1" s="1"/>
  <c r="A74" i="1" s="1"/>
  <c r="H75" i="1"/>
  <c r="B75" i="1" s="1"/>
  <c r="A75" i="1" s="1"/>
  <c r="H76" i="1"/>
  <c r="B76" i="1" s="1"/>
  <c r="A76" i="1" s="1"/>
  <c r="H77" i="1"/>
  <c r="B77" i="1" s="1"/>
  <c r="A77" i="1" s="1"/>
  <c r="H78" i="1"/>
  <c r="B78" i="1" s="1"/>
  <c r="A78" i="1" s="1"/>
  <c r="H79" i="1"/>
  <c r="B79" i="1" s="1"/>
  <c r="A79" i="1" s="1"/>
  <c r="H80" i="1"/>
  <c r="B80" i="1" s="1"/>
  <c r="A80" i="1" s="1"/>
  <c r="H81" i="1"/>
  <c r="B81" i="1" s="1"/>
  <c r="A81" i="1" s="1"/>
  <c r="H82" i="1"/>
  <c r="B82" i="1" s="1"/>
  <c r="A82" i="1" s="1"/>
  <c r="H83" i="1"/>
  <c r="B83" i="1" s="1"/>
  <c r="A83" i="1" s="1"/>
  <c r="H84" i="1"/>
  <c r="B84" i="1" s="1"/>
  <c r="A84" i="1" s="1"/>
  <c r="H85" i="1"/>
  <c r="B85" i="1" s="1"/>
  <c r="A85" i="1" s="1"/>
  <c r="H86" i="1"/>
  <c r="B86" i="1" s="1"/>
  <c r="A86" i="1" s="1"/>
  <c r="H87" i="1"/>
  <c r="B87" i="1" s="1"/>
  <c r="A87" i="1" s="1"/>
  <c r="H88" i="1"/>
  <c r="B88" i="1" s="1"/>
  <c r="A88" i="1" s="1"/>
  <c r="H89" i="1"/>
  <c r="B89" i="1" s="1"/>
  <c r="A89" i="1" s="1"/>
  <c r="H90" i="1"/>
  <c r="B90" i="1" s="1"/>
  <c r="A90" i="1" s="1"/>
  <c r="H91" i="1"/>
  <c r="B91" i="1" s="1"/>
  <c r="A91" i="1" s="1"/>
  <c r="H92" i="1"/>
  <c r="B92" i="1" s="1"/>
  <c r="A92" i="1" s="1"/>
  <c r="H93" i="1"/>
  <c r="B93" i="1" s="1"/>
  <c r="A93" i="1" s="1"/>
  <c r="H94" i="1"/>
  <c r="B94" i="1" s="1"/>
  <c r="A94" i="1" s="1"/>
  <c r="H95" i="1"/>
  <c r="B95" i="1" s="1"/>
  <c r="A95" i="1" s="1"/>
  <c r="H96" i="1"/>
  <c r="B96" i="1" s="1"/>
  <c r="A96" i="1" s="1"/>
  <c r="H97" i="1"/>
  <c r="B97" i="1" s="1"/>
  <c r="A97" i="1" s="1"/>
  <c r="H98" i="1"/>
  <c r="B98" i="1" s="1"/>
  <c r="A98" i="1" s="1"/>
  <c r="H99" i="1"/>
  <c r="B99" i="1" s="1"/>
  <c r="A99" i="1" s="1"/>
  <c r="H100" i="1"/>
  <c r="B100" i="1" s="1"/>
  <c r="A100" i="1" s="1"/>
  <c r="H101" i="1"/>
  <c r="B101" i="1" s="1"/>
  <c r="A101" i="1" s="1"/>
  <c r="H102" i="1"/>
  <c r="B102" i="1" s="1"/>
  <c r="A102" i="1" s="1"/>
  <c r="H103" i="1"/>
  <c r="H104" i="1"/>
  <c r="B104" i="1" s="1"/>
  <c r="A104" i="1" s="1"/>
  <c r="H105" i="1"/>
  <c r="B105" i="1" s="1"/>
  <c r="A105" i="1" s="1"/>
  <c r="H106" i="1"/>
  <c r="B106" i="1" s="1"/>
  <c r="A106" i="1" s="1"/>
  <c r="H107" i="1"/>
  <c r="B107" i="1" s="1"/>
  <c r="A107" i="1" s="1"/>
  <c r="H108" i="1"/>
  <c r="B108" i="1" s="1"/>
  <c r="A108" i="1" s="1"/>
  <c r="H109" i="1"/>
  <c r="B109" i="1" s="1"/>
  <c r="A109" i="1" s="1"/>
  <c r="H110" i="1"/>
  <c r="B110" i="1" s="1"/>
  <c r="A110" i="1" s="1"/>
  <c r="H111" i="1"/>
  <c r="B111" i="1" s="1"/>
  <c r="A111" i="1" s="1"/>
  <c r="H112" i="1"/>
  <c r="B112" i="1" s="1"/>
  <c r="A112" i="1" s="1"/>
  <c r="H113" i="1"/>
  <c r="B113" i="1" s="1"/>
  <c r="A113" i="1" s="1"/>
  <c r="H114" i="1"/>
  <c r="B114" i="1" s="1"/>
  <c r="A114" i="1" s="1"/>
  <c r="H115" i="1"/>
  <c r="B115" i="1" s="1"/>
  <c r="A115" i="1" s="1"/>
  <c r="H116" i="1"/>
  <c r="B116" i="1" s="1"/>
  <c r="A116" i="1" s="1"/>
  <c r="H117" i="1"/>
  <c r="B117" i="1" s="1"/>
  <c r="A117" i="1" s="1"/>
  <c r="H118" i="1"/>
  <c r="B118" i="1" s="1"/>
  <c r="A118" i="1" s="1"/>
  <c r="H119" i="1"/>
  <c r="B119" i="1" s="1"/>
  <c r="A119" i="1" s="1"/>
  <c r="H120" i="1"/>
  <c r="B120" i="1" s="1"/>
  <c r="A120" i="1" s="1"/>
  <c r="H121" i="1"/>
  <c r="B121" i="1" s="1"/>
  <c r="A121" i="1" s="1"/>
  <c r="H122" i="1"/>
  <c r="B122" i="1" s="1"/>
  <c r="A122" i="1" s="1"/>
  <c r="H123" i="1"/>
  <c r="B123" i="1" s="1"/>
  <c r="A123" i="1" s="1"/>
  <c r="H124" i="1"/>
  <c r="B124" i="1" s="1"/>
  <c r="A124" i="1" s="1"/>
  <c r="H125" i="1"/>
  <c r="B125" i="1" s="1"/>
  <c r="A125" i="1" s="1"/>
  <c r="H126" i="1"/>
  <c r="B126" i="1" s="1"/>
  <c r="A126" i="1" s="1"/>
  <c r="H127" i="1"/>
  <c r="B127" i="1" s="1"/>
  <c r="A127" i="1" s="1"/>
  <c r="H128" i="1"/>
  <c r="B128" i="1" s="1"/>
  <c r="A128" i="1" s="1"/>
  <c r="H129" i="1"/>
  <c r="B129" i="1" s="1"/>
  <c r="A129" i="1" s="1"/>
  <c r="H130" i="1"/>
  <c r="H131" i="1"/>
  <c r="B131" i="1" s="1"/>
  <c r="A131" i="1" s="1"/>
  <c r="H132" i="1"/>
  <c r="B132" i="1" s="1"/>
  <c r="A132" i="1" s="1"/>
  <c r="H133" i="1"/>
  <c r="B133" i="1" s="1"/>
  <c r="A133" i="1" s="1"/>
  <c r="H134" i="1"/>
  <c r="B134" i="1" s="1"/>
  <c r="A134" i="1" s="1"/>
  <c r="H135" i="1"/>
  <c r="B135" i="1" s="1"/>
  <c r="A135" i="1" s="1"/>
  <c r="H136" i="1"/>
  <c r="B136" i="1" s="1"/>
  <c r="A136" i="1" s="1"/>
  <c r="H137" i="1"/>
  <c r="B137" i="1" s="1"/>
  <c r="A137" i="1" s="1"/>
  <c r="H138" i="1"/>
  <c r="B138" i="1" s="1"/>
  <c r="A138" i="1" s="1"/>
  <c r="H139" i="1"/>
  <c r="B139" i="1" s="1"/>
  <c r="A139" i="1" s="1"/>
  <c r="H140" i="1"/>
  <c r="B140" i="1" s="1"/>
  <c r="A140" i="1" s="1"/>
  <c r="H141" i="1"/>
  <c r="B141" i="1" s="1"/>
  <c r="A141" i="1" s="1"/>
  <c r="H142" i="1"/>
  <c r="B142" i="1" s="1"/>
  <c r="A142" i="1" s="1"/>
  <c r="H143" i="1"/>
  <c r="B143" i="1" s="1"/>
  <c r="A143" i="1" s="1"/>
  <c r="H144" i="1"/>
  <c r="B144" i="1" s="1"/>
  <c r="A144" i="1" s="1"/>
  <c r="H145" i="1"/>
  <c r="B145" i="1" s="1"/>
  <c r="A145" i="1" s="1"/>
  <c r="H146" i="1"/>
  <c r="B146" i="1" s="1"/>
  <c r="A146" i="1" s="1"/>
  <c r="H147" i="1"/>
  <c r="B147" i="1" s="1"/>
  <c r="A147" i="1" s="1"/>
  <c r="H148" i="1"/>
  <c r="B148" i="1" s="1"/>
  <c r="A148" i="1" s="1"/>
  <c r="H149" i="1"/>
  <c r="B149" i="1" s="1"/>
  <c r="A149" i="1" s="1"/>
  <c r="H150" i="1"/>
  <c r="B150" i="1" s="1"/>
  <c r="A150" i="1" s="1"/>
  <c r="H151" i="1"/>
  <c r="B151" i="1" s="1"/>
  <c r="A151" i="1" s="1"/>
  <c r="H152" i="1"/>
  <c r="B152" i="1" s="1"/>
  <c r="A152" i="1" s="1"/>
  <c r="H153" i="1"/>
  <c r="B153" i="1" s="1"/>
  <c r="A153" i="1" s="1"/>
  <c r="H154" i="1"/>
  <c r="B154" i="1" s="1"/>
  <c r="A154" i="1" s="1"/>
  <c r="H155" i="1"/>
  <c r="B155" i="1" s="1"/>
  <c r="A155" i="1" s="1"/>
  <c r="H156" i="1"/>
  <c r="B156" i="1" s="1"/>
  <c r="A156" i="1" s="1"/>
  <c r="H157" i="1"/>
  <c r="B157" i="1" s="1"/>
  <c r="A157" i="1" s="1"/>
  <c r="H158" i="1"/>
  <c r="B158" i="1" s="1"/>
  <c r="A158" i="1" s="1"/>
  <c r="H159" i="1"/>
  <c r="B159" i="1" s="1"/>
  <c r="A159" i="1" s="1"/>
  <c r="H160" i="1"/>
  <c r="B160" i="1" s="1"/>
  <c r="A160" i="1" s="1"/>
  <c r="H161" i="1"/>
  <c r="B161" i="1" s="1"/>
  <c r="A161" i="1" s="1"/>
  <c r="H162" i="1"/>
  <c r="B162" i="1" s="1"/>
  <c r="A162" i="1" s="1"/>
  <c r="H163" i="1"/>
  <c r="B163" i="1" s="1"/>
  <c r="A163" i="1" s="1"/>
  <c r="H164" i="1"/>
  <c r="B164" i="1" s="1"/>
  <c r="A164" i="1" s="1"/>
  <c r="H165" i="1"/>
  <c r="B165" i="1" s="1"/>
  <c r="A165" i="1" s="1"/>
  <c r="H166" i="1"/>
  <c r="B166" i="1" s="1"/>
  <c r="A166" i="1" s="1"/>
  <c r="H167" i="1"/>
  <c r="B167" i="1" s="1"/>
  <c r="A167" i="1" s="1"/>
  <c r="H168" i="1"/>
  <c r="B168" i="1" s="1"/>
  <c r="A168" i="1" s="1"/>
  <c r="H169" i="1"/>
  <c r="B169" i="1" s="1"/>
  <c r="A169" i="1" s="1"/>
  <c r="H170" i="1"/>
  <c r="B170" i="1" s="1"/>
  <c r="A170" i="1" s="1"/>
  <c r="H171" i="1"/>
  <c r="B171" i="1" s="1"/>
  <c r="A171" i="1" s="1"/>
  <c r="H172" i="1"/>
  <c r="B172" i="1" s="1"/>
  <c r="A172" i="1" s="1"/>
  <c r="H173" i="1"/>
  <c r="B173" i="1" s="1"/>
  <c r="A173" i="1" s="1"/>
  <c r="H174" i="1"/>
  <c r="B174" i="1" s="1"/>
  <c r="A174" i="1" s="1"/>
  <c r="H175" i="1"/>
  <c r="B175" i="1" s="1"/>
  <c r="A175" i="1" s="1"/>
  <c r="H176" i="1"/>
  <c r="B176" i="1" s="1"/>
  <c r="A176" i="1" s="1"/>
  <c r="H177" i="1"/>
  <c r="B177" i="1" s="1"/>
  <c r="A177" i="1" s="1"/>
  <c r="H178" i="1"/>
  <c r="B178" i="1" s="1"/>
  <c r="A178" i="1" s="1"/>
  <c r="H179" i="1"/>
  <c r="B179" i="1" s="1"/>
  <c r="A179" i="1" s="1"/>
  <c r="H180" i="1"/>
  <c r="B180" i="1" s="1"/>
  <c r="A180" i="1" s="1"/>
  <c r="H181" i="1"/>
  <c r="B181" i="1" s="1"/>
  <c r="A181" i="1" s="1"/>
  <c r="H182" i="1"/>
  <c r="B182" i="1" s="1"/>
  <c r="A182" i="1" s="1"/>
  <c r="H183" i="1"/>
  <c r="B183" i="1" s="1"/>
  <c r="A183" i="1" s="1"/>
  <c r="H184" i="1"/>
  <c r="B184" i="1" s="1"/>
  <c r="A184" i="1" s="1"/>
  <c r="H185" i="1"/>
  <c r="B185" i="1" s="1"/>
  <c r="A185" i="1" s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B203" i="1" s="1"/>
  <c r="A203" i="1" s="1"/>
  <c r="H204" i="1"/>
  <c r="B204" i="1" s="1"/>
  <c r="A204" i="1" s="1"/>
  <c r="H205" i="1"/>
  <c r="B205" i="1" s="1"/>
  <c r="A205" i="1" s="1"/>
  <c r="H206" i="1"/>
  <c r="B206" i="1" s="1"/>
  <c r="A206" i="1" s="1"/>
  <c r="H207" i="1"/>
  <c r="B207" i="1" s="1"/>
  <c r="A207" i="1" s="1"/>
  <c r="H208" i="1"/>
  <c r="B208" i="1" s="1"/>
  <c r="A208" i="1" s="1"/>
  <c r="H209" i="1"/>
  <c r="B209" i="1" s="1"/>
  <c r="A209" i="1" s="1"/>
  <c r="H210" i="1"/>
  <c r="B210" i="1" s="1"/>
  <c r="A210" i="1" s="1"/>
  <c r="H211" i="1"/>
  <c r="B211" i="1" s="1"/>
  <c r="A211" i="1" s="1"/>
  <c r="H212" i="1"/>
  <c r="B212" i="1" s="1"/>
  <c r="A212" i="1" s="1"/>
  <c r="H213" i="1"/>
  <c r="B213" i="1" s="1"/>
  <c r="A213" i="1" s="1"/>
  <c r="H214" i="1"/>
  <c r="B214" i="1" s="1"/>
  <c r="A214" i="1" s="1"/>
  <c r="H215" i="1"/>
  <c r="B215" i="1" s="1"/>
  <c r="A215" i="1" s="1"/>
  <c r="H216" i="1"/>
  <c r="B216" i="1" s="1"/>
  <c r="A216" i="1" s="1"/>
  <c r="H217" i="1"/>
  <c r="B217" i="1" s="1"/>
  <c r="A217" i="1" s="1"/>
  <c r="H218" i="1"/>
  <c r="B218" i="1" s="1"/>
  <c r="A218" i="1" s="1"/>
  <c r="H219" i="1"/>
  <c r="B219" i="1" s="1"/>
  <c r="A219" i="1" s="1"/>
  <c r="H220" i="1"/>
  <c r="B220" i="1" s="1"/>
  <c r="A220" i="1" s="1"/>
  <c r="H221" i="1"/>
  <c r="B221" i="1" s="1"/>
  <c r="A221" i="1" s="1"/>
  <c r="H222" i="1"/>
  <c r="B222" i="1" s="1"/>
  <c r="A222" i="1" s="1"/>
  <c r="H223" i="1"/>
  <c r="B223" i="1" s="1"/>
  <c r="A223" i="1" s="1"/>
  <c r="H224" i="1"/>
  <c r="B224" i="1" s="1"/>
  <c r="A224" i="1" s="1"/>
  <c r="H225" i="1"/>
  <c r="B225" i="1" s="1"/>
  <c r="A225" i="1" s="1"/>
  <c r="H226" i="1"/>
  <c r="B226" i="1" s="1"/>
  <c r="A226" i="1" s="1"/>
  <c r="H227" i="1"/>
  <c r="B227" i="1" s="1"/>
  <c r="A227" i="1" s="1"/>
  <c r="H228" i="1"/>
  <c r="B228" i="1" s="1"/>
  <c r="A228" i="1" s="1"/>
  <c r="H229" i="1"/>
  <c r="B229" i="1" s="1"/>
  <c r="A229" i="1" s="1"/>
  <c r="H230" i="1"/>
  <c r="B230" i="1" s="1"/>
  <c r="A230" i="1" s="1"/>
  <c r="H231" i="1"/>
  <c r="B231" i="1" s="1"/>
  <c r="A231" i="1" s="1"/>
  <c r="H232" i="1"/>
  <c r="B232" i="1" s="1"/>
  <c r="A232" i="1" s="1"/>
  <c r="H233" i="1"/>
  <c r="B233" i="1" s="1"/>
  <c r="A233" i="1" s="1"/>
  <c r="H234" i="1"/>
  <c r="B234" i="1" s="1"/>
  <c r="A234" i="1" s="1"/>
  <c r="H235" i="1"/>
  <c r="B235" i="1" s="1"/>
  <c r="A235" i="1" s="1"/>
  <c r="H236" i="1"/>
  <c r="B236" i="1" s="1"/>
  <c r="A236" i="1" s="1"/>
  <c r="H237" i="1"/>
  <c r="B237" i="1" s="1"/>
  <c r="A237" i="1" s="1"/>
  <c r="H238" i="1"/>
  <c r="B238" i="1" s="1"/>
  <c r="A238" i="1" s="1"/>
  <c r="H239" i="1"/>
  <c r="B239" i="1" s="1"/>
  <c r="A239" i="1" s="1"/>
  <c r="H240" i="1"/>
  <c r="B240" i="1" s="1"/>
  <c r="A240" i="1" s="1"/>
  <c r="H241" i="1"/>
  <c r="B241" i="1" s="1"/>
  <c r="A241" i="1" s="1"/>
  <c r="H242" i="1"/>
  <c r="B242" i="1" s="1"/>
  <c r="A242" i="1" s="1"/>
  <c r="H243" i="1"/>
  <c r="B243" i="1" s="1"/>
  <c r="A243" i="1" s="1"/>
  <c r="H244" i="1"/>
  <c r="B244" i="1" s="1"/>
  <c r="A244" i="1" s="1"/>
  <c r="H245" i="1"/>
  <c r="H246" i="1"/>
  <c r="H247" i="1"/>
  <c r="H248" i="1"/>
  <c r="H249" i="1"/>
  <c r="H250" i="1"/>
  <c r="H251" i="1"/>
  <c r="H252" i="1"/>
  <c r="H253" i="1"/>
  <c r="B253" i="1" s="1"/>
  <c r="A253" i="1" s="1"/>
  <c r="B46" i="1"/>
  <c r="A46" i="1" s="1"/>
  <c r="B103" i="1"/>
  <c r="A103" i="1" s="1"/>
  <c r="G1" i="1"/>
  <c r="F1" i="1" s="1"/>
  <c r="H8" i="1" l="1"/>
  <c r="J8" i="1" s="1"/>
  <c r="H9" i="1"/>
  <c r="J9" i="1" s="1"/>
  <c r="H10" i="1"/>
  <c r="J10" i="1" s="1"/>
  <c r="H11" i="1"/>
  <c r="J11" i="1" s="1"/>
  <c r="H12" i="1"/>
  <c r="J12" i="1" s="1"/>
  <c r="H13" i="1"/>
  <c r="J13" i="1" s="1"/>
  <c r="H14" i="1"/>
  <c r="J14" i="1" s="1"/>
  <c r="H15" i="1"/>
  <c r="J15" i="1" s="1"/>
  <c r="H16" i="1"/>
  <c r="J16" i="1" s="1"/>
  <c r="H17" i="1"/>
  <c r="J17" i="1" s="1"/>
  <c r="H18" i="1"/>
  <c r="J18" i="1" s="1"/>
  <c r="H19" i="1"/>
  <c r="J19" i="1" s="1"/>
  <c r="B130" i="1"/>
  <c r="A130" i="1" s="1"/>
  <c r="B186" i="1"/>
  <c r="A186" i="1" s="1"/>
  <c r="B187" i="1"/>
  <c r="A187" i="1" s="1"/>
  <c r="B188" i="1"/>
  <c r="A188" i="1" s="1"/>
  <c r="B189" i="1"/>
  <c r="A189" i="1" s="1"/>
  <c r="B190" i="1"/>
  <c r="A190" i="1" s="1"/>
  <c r="B191" i="1"/>
  <c r="A191" i="1" s="1"/>
  <c r="B192" i="1"/>
  <c r="A192" i="1" s="1"/>
  <c r="B193" i="1"/>
  <c r="A193" i="1" s="1"/>
  <c r="B194" i="1"/>
  <c r="A194" i="1" s="1"/>
  <c r="B195" i="1"/>
  <c r="A195" i="1" s="1"/>
  <c r="B196" i="1"/>
  <c r="A196" i="1" s="1"/>
  <c r="B197" i="1"/>
  <c r="A197" i="1" s="1"/>
  <c r="B198" i="1"/>
  <c r="A198" i="1" s="1"/>
  <c r="B199" i="1"/>
  <c r="A199" i="1" s="1"/>
  <c r="B200" i="1"/>
  <c r="A200" i="1" s="1"/>
  <c r="B201" i="1"/>
  <c r="A201" i="1" s="1"/>
  <c r="B202" i="1"/>
  <c r="A202" i="1" s="1"/>
  <c r="B245" i="1"/>
  <c r="A245" i="1" s="1"/>
  <c r="B246" i="1"/>
  <c r="A246" i="1" s="1"/>
  <c r="B247" i="1"/>
  <c r="A247" i="1" s="1"/>
  <c r="B248" i="1"/>
  <c r="A248" i="1" s="1"/>
  <c r="B249" i="1"/>
  <c r="A249" i="1" s="1"/>
  <c r="B250" i="1"/>
  <c r="A250" i="1" s="1"/>
  <c r="B251" i="1"/>
  <c r="A251" i="1" s="1"/>
  <c r="B252" i="1"/>
  <c r="A252" i="1" s="1"/>
  <c r="I8" i="1"/>
  <c r="I9" i="1"/>
  <c r="I10" i="1"/>
  <c r="I11" i="1"/>
  <c r="I12" i="1"/>
  <c r="I13" i="1"/>
  <c r="I14" i="1"/>
  <c r="I15" i="1"/>
  <c r="I16" i="1"/>
  <c r="I17" i="1"/>
  <c r="I18" i="1"/>
  <c r="I7" i="1"/>
  <c r="H7" i="1"/>
  <c r="J7" i="1" s="1"/>
  <c r="B15" i="1" l="1"/>
  <c r="B14" i="1"/>
  <c r="B12" i="1"/>
  <c r="B13" i="1"/>
  <c r="B11" i="1"/>
  <c r="B10" i="1"/>
  <c r="B9" i="1"/>
  <c r="B16" i="1"/>
  <c r="B8" i="1"/>
  <c r="B17" i="1"/>
  <c r="B18" i="1"/>
  <c r="B19" i="1"/>
  <c r="B262" i="1"/>
  <c r="B266" i="1"/>
  <c r="B261" i="1"/>
  <c r="B265" i="1"/>
  <c r="B260" i="1"/>
  <c r="B264" i="1"/>
  <c r="B268" i="1"/>
  <c r="B259" i="1"/>
  <c r="B263" i="1"/>
  <c r="B267" i="1"/>
  <c r="J3" i="1"/>
  <c r="H3" i="1"/>
  <c r="F3" i="1"/>
  <c r="A260" i="1" l="1"/>
  <c r="A263" i="1"/>
  <c r="A259" i="1"/>
  <c r="A268" i="1"/>
  <c r="A261" i="1"/>
  <c r="A265" i="1"/>
  <c r="A262" i="1"/>
  <c r="A267" i="1"/>
  <c r="A264" i="1"/>
  <c r="A266" i="1"/>
  <c r="B7" i="1"/>
  <c r="A15" i="1" s="1"/>
  <c r="A10" i="1" l="1"/>
  <c r="A19" i="1"/>
  <c r="E268" i="1"/>
  <c r="A18" i="1"/>
  <c r="A8" i="1"/>
  <c r="A12" i="1"/>
  <c r="A9" i="1"/>
  <c r="E263" i="1" s="1"/>
  <c r="A16" i="1"/>
  <c r="A13" i="1"/>
  <c r="A11" i="1"/>
  <c r="A17" i="1"/>
  <c r="A14" i="1"/>
  <c r="A7" i="1"/>
  <c r="E259" i="1" s="1"/>
  <c r="H268" i="1" l="1"/>
  <c r="H267" i="1"/>
  <c r="H266" i="1"/>
  <c r="H265" i="1"/>
  <c r="H264" i="1"/>
  <c r="H263" i="1"/>
  <c r="H262" i="1"/>
  <c r="H261" i="1"/>
  <c r="H260" i="1"/>
  <c r="H259" i="1"/>
  <c r="E265" i="1"/>
  <c r="E266" i="1"/>
  <c r="E267" i="1"/>
  <c r="E262" i="1"/>
  <c r="E264" i="1"/>
  <c r="E260" i="1"/>
  <c r="E261" i="1"/>
  <c r="G259" i="1"/>
  <c r="G261" i="1"/>
  <c r="G260" i="1"/>
  <c r="G267" i="1"/>
  <c r="G263" i="1"/>
  <c r="G268" i="1"/>
  <c r="G266" i="1"/>
  <c r="G264" i="1"/>
  <c r="G265" i="1"/>
  <c r="G262" i="1"/>
  <c r="F259" i="1"/>
  <c r="F263" i="1"/>
  <c r="F268" i="1"/>
  <c r="F266" i="1"/>
  <c r="F267" i="1"/>
  <c r="F265" i="1"/>
  <c r="F264" i="1"/>
  <c r="F261" i="1"/>
  <c r="F262" i="1"/>
  <c r="F260" i="1"/>
</calcChain>
</file>

<file path=xl/sharedStrings.xml><?xml version="1.0" encoding="utf-8"?>
<sst xmlns="http://schemas.openxmlformats.org/spreadsheetml/2006/main" count="65" uniqueCount="44">
  <si>
    <t>Collected</t>
  </si>
  <si>
    <t>Cheque No.</t>
  </si>
  <si>
    <t xml:space="preserve">Amount </t>
  </si>
  <si>
    <t>Collecting Date</t>
  </si>
  <si>
    <t>Status</t>
  </si>
  <si>
    <t>Remaining days for collection</t>
  </si>
  <si>
    <t>Action</t>
  </si>
  <si>
    <t>Comments</t>
  </si>
  <si>
    <t>Ser.</t>
  </si>
  <si>
    <t>Not Collected</t>
  </si>
  <si>
    <t>111115</t>
  </si>
  <si>
    <t>111118</t>
  </si>
  <si>
    <t>HSBC</t>
  </si>
  <si>
    <t>ENBD</t>
  </si>
  <si>
    <t>ADIB</t>
  </si>
  <si>
    <t>000005</t>
  </si>
  <si>
    <t>000008</t>
  </si>
  <si>
    <t>000125</t>
  </si>
  <si>
    <t>111666</t>
  </si>
  <si>
    <t>001312</t>
  </si>
  <si>
    <t>000025</t>
  </si>
  <si>
    <t>000251</t>
  </si>
  <si>
    <t>002525</t>
  </si>
  <si>
    <t>000014</t>
  </si>
  <si>
    <t>001001</t>
  </si>
  <si>
    <t>CBD</t>
  </si>
  <si>
    <t>DIB</t>
  </si>
  <si>
    <t>Ayhamento</t>
  </si>
  <si>
    <t>ADCB</t>
  </si>
  <si>
    <t>شيكات تم تحصيلها</t>
  </si>
  <si>
    <t>المجموع</t>
  </si>
  <si>
    <t>شيكات لم يتم تحصيلها</t>
  </si>
  <si>
    <t>رقم الشيك</t>
  </si>
  <si>
    <t>البنك</t>
  </si>
  <si>
    <t>المبلغ</t>
  </si>
  <si>
    <t>تاريخ الشيك</t>
  </si>
  <si>
    <t>الحالة</t>
  </si>
  <si>
    <t>الأيام المتبقية لتحصيل الشيك</t>
  </si>
  <si>
    <t>ملاحظات</t>
  </si>
  <si>
    <t>Arab Bank</t>
  </si>
  <si>
    <t>Bank</t>
  </si>
  <si>
    <t>Cheques to be collected (Arranged by earliest)</t>
  </si>
  <si>
    <t>000077</t>
  </si>
  <si>
    <t xml:space="preserve">Remaining Days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</si>
</sst>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-* #,##0.00_-;\-* #,##0.00_-;_-* &quot;-&quot;??_-;_-@_-"/>
    <numFmt numFmtId="165" formatCode="#,##0.00;[Red]#,##0.00"/>
    <numFmt numFmtId="166" formatCode="[$-409]d\ mmmm\ yyyy;@"/>
    <numFmt numFmtId="167" formatCode="#,##0;[Red]#,##0"/>
    <numFmt numFmtId="168" formatCode="[$-409]d\-mmm\-yy;@"/>
  </numFmts>
  <fonts count="26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0"/>
      <name val="Arial"/>
      <family val="2"/>
    </font>
    <font>
      <sz val="10"/>
      <name val="Arial"/>
      <family val="2"/>
    </font>
    <font>
      <sz val="20"/>
      <color indexed="23"/>
      <name val="Arial"/>
      <family val="2"/>
    </font>
    <font>
      <sz val="10"/>
      <color theme="1"/>
      <name val="Arial"/>
      <family val="2"/>
    </font>
    <font>
      <sz val="9"/>
      <name val="Arial"/>
      <family val="2"/>
    </font>
    <font>
      <sz val="10"/>
      <color theme="1" tint="0.34998626667073579"/>
      <name val="Arial"/>
      <family val="2"/>
    </font>
    <font>
      <sz val="12"/>
      <color theme="1"/>
      <name val="Arial"/>
      <family val="2"/>
    </font>
    <font>
      <sz val="11"/>
      <color theme="1" tint="0.14999847407452621"/>
      <name val="Arial"/>
      <family val="2"/>
    </font>
    <font>
      <b/>
      <u/>
      <sz val="11"/>
      <color theme="1"/>
      <name val="Arial"/>
      <family val="2"/>
    </font>
    <font>
      <sz val="9"/>
      <color theme="1" tint="0.34998626667073579"/>
      <name val="Arial"/>
      <family val="2"/>
    </font>
    <font>
      <b/>
      <u/>
      <sz val="10"/>
      <color theme="0"/>
      <name val="Arial"/>
      <family val="2"/>
    </font>
    <font>
      <u/>
      <sz val="10"/>
      <color theme="1"/>
      <name val="Arial"/>
      <family val="2"/>
    </font>
    <font>
      <u/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 tint="4.9989318521683403E-2"/>
      <name val="Arial"/>
      <family val="2"/>
    </font>
    <font>
      <b/>
      <sz val="10"/>
      <color theme="0"/>
      <name val="Arial"/>
      <family val="2"/>
    </font>
    <font>
      <b/>
      <sz val="8"/>
      <color theme="0"/>
      <name val="Arial"/>
      <family val="2"/>
    </font>
    <font>
      <b/>
      <u/>
      <sz val="11"/>
      <color theme="0"/>
      <name val="Arial"/>
      <family val="2"/>
    </font>
    <font>
      <sz val="11"/>
      <color theme="1" tint="0.34998626667073579"/>
      <name val="Arial"/>
      <family val="2"/>
    </font>
    <font>
      <u/>
      <sz val="11"/>
      <color theme="10"/>
      <name val="Arial"/>
      <family val="2"/>
    </font>
    <font>
      <sz val="8"/>
      <color theme="1" tint="0.34998626667073579"/>
      <name val="Arial"/>
      <family val="2"/>
    </font>
    <font>
      <sz val="9"/>
      <color theme="0"/>
      <name val="Arial"/>
      <family val="2"/>
    </font>
    <font>
      <b/>
      <sz val="9"/>
      <color theme="0"/>
      <name val="Arial"/>
      <family val="2"/>
    </font>
    <font>
      <b/>
      <u/>
      <sz val="9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1"/>
        <bgColor indexed="64"/>
      </patternFill>
    </fill>
  </fills>
  <borders count="3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indexed="64"/>
      </bottom>
      <diagonal/>
    </border>
    <border>
      <left/>
      <right style="medium">
        <color indexed="64"/>
      </right>
      <top style="medium">
        <color theme="0"/>
      </top>
      <bottom style="medium">
        <color theme="0"/>
      </bottom>
      <diagonal/>
    </border>
    <border>
      <left style="medium">
        <color indexed="64"/>
      </left>
      <right/>
      <top style="medium">
        <color theme="0"/>
      </top>
      <bottom/>
      <diagonal/>
    </border>
    <border>
      <left/>
      <right/>
      <top style="medium">
        <color theme="0"/>
      </top>
      <bottom/>
      <diagonal/>
    </border>
    <border>
      <left/>
      <right style="medium">
        <color indexed="64"/>
      </right>
      <top style="medium">
        <color theme="0"/>
      </top>
      <bottom/>
      <diagonal/>
    </border>
    <border>
      <left/>
      <right style="medium">
        <color indexed="64"/>
      </right>
      <top style="medium">
        <color theme="0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theme="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medium">
        <color indexed="64"/>
      </right>
      <top style="thin">
        <color theme="0"/>
      </top>
      <bottom style="thin">
        <color theme="0"/>
      </bottom>
      <diagonal/>
    </border>
    <border>
      <left/>
      <right style="medium">
        <color theme="0" tint="-0.14996795556505021"/>
      </right>
      <top/>
      <bottom style="medium">
        <color theme="0" tint="-0.14996795556505021"/>
      </bottom>
      <diagonal/>
    </border>
    <border>
      <left style="medium">
        <color theme="0" tint="-0.14996795556505021"/>
      </left>
      <right style="medium">
        <color theme="0" tint="-0.14996795556505021"/>
      </right>
      <top/>
      <bottom style="medium">
        <color theme="0" tint="-0.14996795556505021"/>
      </bottom>
      <diagonal/>
    </border>
    <border>
      <left style="medium">
        <color theme="0" tint="-0.14996795556505021"/>
      </left>
      <right/>
      <top/>
      <bottom style="medium">
        <color theme="0" tint="-0.14996795556505021"/>
      </bottom>
      <diagonal/>
    </border>
    <border>
      <left/>
      <right style="medium">
        <color theme="0" tint="-0.14996795556505021"/>
      </right>
      <top style="medium">
        <color theme="0" tint="-0.14996795556505021"/>
      </top>
      <bottom style="medium">
        <color theme="0" tint="-0.14996795556505021"/>
      </bottom>
      <diagonal/>
    </border>
    <border>
      <left style="medium">
        <color theme="0" tint="-0.14996795556505021"/>
      </left>
      <right style="medium">
        <color theme="0" tint="-0.14996795556505021"/>
      </right>
      <top style="medium">
        <color theme="0" tint="-0.14996795556505021"/>
      </top>
      <bottom style="medium">
        <color theme="0" tint="-0.14996795556505021"/>
      </bottom>
      <diagonal/>
    </border>
    <border>
      <left style="medium">
        <color theme="0" tint="-0.14996795556505021"/>
      </left>
      <right/>
      <top style="medium">
        <color theme="0" tint="-0.14996795556505021"/>
      </top>
      <bottom style="medium">
        <color theme="0" tint="-0.14996795556505021"/>
      </bottom>
      <diagonal/>
    </border>
    <border>
      <left/>
      <right style="medium">
        <color theme="0" tint="-0.14996795556505021"/>
      </right>
      <top style="medium">
        <color theme="0" tint="-0.14996795556505021"/>
      </top>
      <bottom style="medium">
        <color theme="0"/>
      </bottom>
      <diagonal/>
    </border>
    <border>
      <left style="medium">
        <color theme="0" tint="-0.14996795556505021"/>
      </left>
      <right style="medium">
        <color theme="0" tint="-0.14996795556505021"/>
      </right>
      <top style="medium">
        <color theme="0" tint="-0.14996795556505021"/>
      </top>
      <bottom style="medium">
        <color theme="0"/>
      </bottom>
      <diagonal/>
    </border>
  </borders>
  <cellStyleXfs count="8">
    <xf numFmtId="0" fontId="0" fillId="0" borderId="0"/>
    <xf numFmtId="9" fontId="1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5" fillId="0" borderId="0"/>
    <xf numFmtId="9" fontId="3" fillId="0" borderId="0" applyFont="0" applyFill="0" applyBorder="0" applyAlignment="0" applyProtection="0"/>
    <xf numFmtId="0" fontId="21" fillId="0" borderId="0" applyNumberFormat="0" applyFill="0" applyBorder="0" applyAlignment="0" applyProtection="0">
      <alignment vertical="top"/>
      <protection locked="0"/>
    </xf>
  </cellStyleXfs>
  <cellXfs count="93">
    <xf numFmtId="0" fontId="0" fillId="0" borderId="0" xfId="0"/>
    <xf numFmtId="3" fontId="3" fillId="0" borderId="0" xfId="3" applyNumberFormat="1" applyFont="1" applyFill="1" applyBorder="1" applyAlignment="1" applyProtection="1">
      <alignment horizontal="center" vertical="center"/>
      <protection hidden="1"/>
    </xf>
    <xf numFmtId="0" fontId="4" fillId="0" borderId="0" xfId="2" applyFont="1" applyAlignment="1" applyProtection="1">
      <alignment vertical="top" wrapText="1"/>
      <protection hidden="1"/>
    </xf>
    <xf numFmtId="0" fontId="1" fillId="0" borderId="0" xfId="0" applyFont="1" applyProtection="1">
      <protection hidden="1"/>
    </xf>
    <xf numFmtId="0" fontId="5" fillId="0" borderId="0" xfId="0" applyFont="1" applyProtection="1">
      <protection hidden="1"/>
    </xf>
    <xf numFmtId="0" fontId="8" fillId="0" borderId="0" xfId="0" applyFont="1" applyAlignment="1" applyProtection="1">
      <alignment horizontal="center" vertical="center"/>
      <protection hidden="1"/>
    </xf>
    <xf numFmtId="0" fontId="9" fillId="0" borderId="0" xfId="0" applyFont="1" applyProtection="1">
      <protection hidden="1"/>
    </xf>
    <xf numFmtId="0" fontId="1" fillId="0" borderId="8" xfId="0" applyFont="1" applyBorder="1" applyProtection="1">
      <protection hidden="1"/>
    </xf>
    <xf numFmtId="0" fontId="1" fillId="0" borderId="9" xfId="0" applyFont="1" applyBorder="1" applyProtection="1">
      <protection hidden="1"/>
    </xf>
    <xf numFmtId="0" fontId="2" fillId="0" borderId="0" xfId="0" applyFont="1" applyProtection="1">
      <protection hidden="1"/>
    </xf>
    <xf numFmtId="0" fontId="14" fillId="0" borderId="0" xfId="0" applyFont="1" applyProtection="1">
      <protection hidden="1"/>
    </xf>
    <xf numFmtId="4" fontId="1" fillId="0" borderId="0" xfId="0" applyNumberFormat="1" applyFont="1" applyProtection="1">
      <protection hidden="1"/>
    </xf>
    <xf numFmtId="165" fontId="1" fillId="0" borderId="0" xfId="0" applyNumberFormat="1" applyFont="1" applyProtection="1">
      <protection hidden="1"/>
    </xf>
    <xf numFmtId="0" fontId="10" fillId="0" borderId="9" xfId="0" applyFont="1" applyBorder="1" applyProtection="1">
      <protection hidden="1"/>
    </xf>
    <xf numFmtId="0" fontId="11" fillId="0" borderId="9" xfId="0" applyFont="1" applyBorder="1" applyAlignment="1" applyProtection="1">
      <alignment horizontal="right"/>
      <protection hidden="1"/>
    </xf>
    <xf numFmtId="0" fontId="7" fillId="0" borderId="9" xfId="0" applyFont="1" applyBorder="1" applyProtection="1">
      <protection hidden="1"/>
    </xf>
    <xf numFmtId="0" fontId="20" fillId="0" borderId="0" xfId="0" applyFont="1" applyProtection="1">
      <protection hidden="1"/>
    </xf>
    <xf numFmtId="3" fontId="2" fillId="0" borderId="0" xfId="0" applyNumberFormat="1" applyFont="1" applyProtection="1">
      <protection hidden="1"/>
    </xf>
    <xf numFmtId="0" fontId="16" fillId="2" borderId="0" xfId="0" applyFont="1" applyFill="1" applyProtection="1">
      <protection hidden="1"/>
    </xf>
    <xf numFmtId="0" fontId="12" fillId="2" borderId="18" xfId="3" applyNumberFormat="1" applyFont="1" applyFill="1" applyBorder="1" applyAlignment="1" applyProtection="1">
      <alignment horizontal="center" vertical="center" wrapText="1"/>
      <protection locked="0" hidden="1"/>
    </xf>
    <xf numFmtId="0" fontId="12" fillId="2" borderId="0" xfId="3" applyNumberFormat="1" applyFont="1" applyFill="1" applyBorder="1" applyAlignment="1" applyProtection="1">
      <alignment horizontal="center" vertical="center" wrapText="1"/>
      <protection locked="0" hidden="1"/>
    </xf>
    <xf numFmtId="0" fontId="12" fillId="2" borderId="17" xfId="3" applyNumberFormat="1" applyFont="1" applyFill="1" applyBorder="1" applyAlignment="1" applyProtection="1">
      <alignment horizontal="center" vertical="center" wrapText="1"/>
      <protection locked="0" hidden="1"/>
    </xf>
    <xf numFmtId="0" fontId="23" fillId="2" borderId="20" xfId="3" applyNumberFormat="1" applyFont="1" applyFill="1" applyBorder="1" applyAlignment="1" applyProtection="1">
      <alignment horizontal="left" vertical="top" wrapText="1"/>
      <protection hidden="1"/>
    </xf>
    <xf numFmtId="0" fontId="23" fillId="2" borderId="22" xfId="3" applyNumberFormat="1" applyFont="1" applyFill="1" applyBorder="1" applyAlignment="1" applyProtection="1">
      <alignment horizontal="left" vertical="top" wrapText="1"/>
      <protection locked="0" hidden="1"/>
    </xf>
    <xf numFmtId="0" fontId="23" fillId="2" borderId="25" xfId="3" applyNumberFormat="1" applyFont="1" applyFill="1" applyBorder="1" applyAlignment="1" applyProtection="1">
      <alignment horizontal="left" vertical="top" wrapText="1"/>
      <protection locked="0" hidden="1"/>
    </xf>
    <xf numFmtId="0" fontId="6" fillId="2" borderId="21" xfId="3" applyNumberFormat="1" applyFont="1" applyFill="1" applyBorder="1" applyAlignment="1" applyProtection="1">
      <alignment horizontal="left" vertical="top" wrapText="1"/>
      <protection hidden="1"/>
    </xf>
    <xf numFmtId="0" fontId="22" fillId="2" borderId="26" xfId="7" applyNumberFormat="1" applyFont="1" applyFill="1" applyBorder="1" applyAlignment="1" applyProtection="1">
      <alignment horizontal="right" vertical="center" wrapText="1"/>
      <protection hidden="1"/>
    </xf>
    <xf numFmtId="0" fontId="5" fillId="0" borderId="0" xfId="0" applyFont="1" applyAlignment="1" applyProtection="1">
      <alignment horizontal="left" shrinkToFit="1"/>
      <protection hidden="1"/>
    </xf>
    <xf numFmtId="4" fontId="3" fillId="0" borderId="0" xfId="3" applyNumberFormat="1" applyFont="1" applyFill="1" applyBorder="1" applyAlignment="1" applyProtection="1">
      <alignment horizontal="left" vertical="center"/>
      <protection hidden="1"/>
    </xf>
    <xf numFmtId="168" fontId="3" fillId="0" borderId="9" xfId="2" applyNumberFormat="1" applyBorder="1" applyAlignment="1" applyProtection="1">
      <alignment horizontal="right" vertical="center" wrapText="1"/>
      <protection hidden="1"/>
    </xf>
    <xf numFmtId="0" fontId="5" fillId="0" borderId="10" xfId="0" applyFont="1" applyBorder="1" applyAlignment="1" applyProtection="1">
      <alignment horizontal="left" shrinkToFit="1"/>
      <protection hidden="1"/>
    </xf>
    <xf numFmtId="4" fontId="3" fillId="0" borderId="1" xfId="3" applyNumberFormat="1" applyFont="1" applyFill="1" applyBorder="1" applyAlignment="1" applyProtection="1">
      <alignment horizontal="left" vertical="center"/>
      <protection hidden="1"/>
    </xf>
    <xf numFmtId="3" fontId="3" fillId="0" borderId="1" xfId="3" applyNumberFormat="1" applyFont="1" applyFill="1" applyBorder="1" applyAlignment="1" applyProtection="1">
      <alignment horizontal="center" vertical="center"/>
      <protection hidden="1"/>
    </xf>
    <xf numFmtId="168" fontId="3" fillId="0" borderId="11" xfId="2" applyNumberFormat="1" applyBorder="1" applyAlignment="1" applyProtection="1">
      <alignment horizontal="right" vertical="center" wrapText="1"/>
      <protection hidden="1"/>
    </xf>
    <xf numFmtId="0" fontId="12" fillId="2" borderId="8" xfId="3" applyNumberFormat="1" applyFont="1" applyFill="1" applyBorder="1" applyAlignment="1" applyProtection="1">
      <alignment horizontal="left" vertical="center" wrapText="1"/>
      <protection locked="0" hidden="1"/>
    </xf>
    <xf numFmtId="165" fontId="17" fillId="3" borderId="3" xfId="2" applyNumberFormat="1" applyFont="1" applyFill="1" applyBorder="1" applyAlignment="1" applyProtection="1">
      <alignment vertical="center" wrapText="1"/>
      <protection hidden="1"/>
    </xf>
    <xf numFmtId="165" fontId="17" fillId="3" borderId="4" xfId="2" applyNumberFormat="1" applyFont="1" applyFill="1" applyBorder="1" applyAlignment="1" applyProtection="1">
      <alignment vertical="center" wrapText="1"/>
      <protection hidden="1"/>
    </xf>
    <xf numFmtId="0" fontId="16" fillId="3" borderId="0" xfId="0" applyFont="1" applyFill="1" applyProtection="1">
      <protection hidden="1"/>
    </xf>
    <xf numFmtId="165" fontId="17" fillId="3" borderId="15" xfId="2" applyNumberFormat="1" applyFont="1" applyFill="1" applyBorder="1" applyAlignment="1" applyProtection="1">
      <alignment vertical="center" wrapText="1"/>
      <protection hidden="1"/>
    </xf>
    <xf numFmtId="9" fontId="17" fillId="3" borderId="15" xfId="1" applyFont="1" applyFill="1" applyBorder="1" applyAlignment="1" applyProtection="1">
      <alignment vertical="center" wrapText="1"/>
      <protection hidden="1"/>
    </xf>
    <xf numFmtId="167" fontId="18" fillId="3" borderId="15" xfId="2" applyNumberFormat="1" applyFont="1" applyFill="1" applyBorder="1" applyAlignment="1" applyProtection="1">
      <alignment horizontal="right" vertical="center" wrapText="1"/>
      <protection hidden="1"/>
    </xf>
    <xf numFmtId="9" fontId="17" fillId="3" borderId="16" xfId="1" applyFont="1" applyFill="1" applyBorder="1" applyAlignment="1" applyProtection="1">
      <alignment vertical="center" wrapText="1"/>
      <protection hidden="1"/>
    </xf>
    <xf numFmtId="0" fontId="16" fillId="3" borderId="15" xfId="0" applyFont="1" applyFill="1" applyBorder="1" applyProtection="1">
      <protection hidden="1"/>
    </xf>
    <xf numFmtId="0" fontId="2" fillId="3" borderId="12" xfId="0" applyFont="1" applyFill="1" applyBorder="1" applyProtection="1">
      <protection hidden="1"/>
    </xf>
    <xf numFmtId="0" fontId="16" fillId="3" borderId="13" xfId="0" applyFont="1" applyFill="1" applyBorder="1" applyProtection="1">
      <protection hidden="1"/>
    </xf>
    <xf numFmtId="9" fontId="17" fillId="4" borderId="13" xfId="1" applyFont="1" applyFill="1" applyBorder="1" applyAlignment="1" applyProtection="1">
      <alignment vertical="center" wrapText="1"/>
      <protection hidden="1"/>
    </xf>
    <xf numFmtId="9" fontId="17" fillId="3" borderId="13" xfId="1" applyFont="1" applyFill="1" applyBorder="1" applyAlignment="1" applyProtection="1">
      <alignment vertical="center" wrapText="1"/>
      <protection hidden="1"/>
    </xf>
    <xf numFmtId="166" fontId="17" fillId="3" borderId="27" xfId="2" applyNumberFormat="1" applyFont="1" applyFill="1" applyBorder="1" applyAlignment="1" applyProtection="1">
      <alignment horizontal="left" vertical="center" wrapText="1"/>
      <protection hidden="1"/>
    </xf>
    <xf numFmtId="9" fontId="17" fillId="3" borderId="28" xfId="1" applyFont="1" applyFill="1" applyBorder="1" applyAlignment="1" applyProtection="1">
      <alignment vertical="center" wrapText="1"/>
      <protection hidden="1"/>
    </xf>
    <xf numFmtId="0" fontId="16" fillId="3" borderId="18" xfId="0" applyFont="1" applyFill="1" applyBorder="1" applyProtection="1">
      <protection hidden="1"/>
    </xf>
    <xf numFmtId="165" fontId="17" fillId="3" borderId="29" xfId="2" applyNumberFormat="1" applyFont="1" applyFill="1" applyBorder="1" applyAlignment="1" applyProtection="1">
      <alignment vertical="center" wrapText="1"/>
      <protection hidden="1"/>
    </xf>
    <xf numFmtId="0" fontId="16" fillId="3" borderId="14" xfId="0" applyFont="1" applyFill="1" applyBorder="1" applyProtection="1">
      <protection hidden="1"/>
    </xf>
    <xf numFmtId="0" fontId="1" fillId="0" borderId="13" xfId="0" applyFont="1" applyBorder="1" applyProtection="1">
      <protection hidden="1"/>
    </xf>
    <xf numFmtId="0" fontId="8" fillId="0" borderId="13" xfId="0" applyFont="1" applyBorder="1" applyAlignment="1" applyProtection="1">
      <alignment horizontal="center" vertical="center"/>
      <protection hidden="1"/>
    </xf>
    <xf numFmtId="0" fontId="13" fillId="0" borderId="0" xfId="0" applyFont="1" applyAlignment="1" applyProtection="1">
      <alignment horizontal="center"/>
      <protection hidden="1"/>
    </xf>
    <xf numFmtId="3" fontId="5" fillId="0" borderId="31" xfId="3" applyNumberFormat="1" applyFont="1" applyFill="1" applyBorder="1" applyAlignment="1" applyProtection="1">
      <alignment horizontal="right" vertical="center"/>
      <protection locked="0" hidden="1"/>
    </xf>
    <xf numFmtId="168" fontId="5" fillId="0" borderId="32" xfId="2" applyNumberFormat="1" applyFont="1" applyBorder="1" applyAlignment="1" applyProtection="1">
      <alignment horizontal="center" vertical="center" wrapText="1"/>
      <protection locked="0" hidden="1"/>
    </xf>
    <xf numFmtId="3" fontId="5" fillId="0" borderId="32" xfId="3" applyNumberFormat="1" applyFont="1" applyFill="1" applyBorder="1" applyAlignment="1" applyProtection="1">
      <alignment horizontal="center" vertical="center"/>
      <protection hidden="1"/>
    </xf>
    <xf numFmtId="0" fontId="5" fillId="0" borderId="33" xfId="0" applyFont="1" applyBorder="1" applyAlignment="1" applyProtection="1">
      <alignment vertical="center"/>
      <protection hidden="1"/>
    </xf>
    <xf numFmtId="3" fontId="5" fillId="0" borderId="34" xfId="3" applyNumberFormat="1" applyFont="1" applyFill="1" applyBorder="1" applyAlignment="1" applyProtection="1">
      <alignment horizontal="right" vertical="center"/>
      <protection locked="0" hidden="1"/>
    </xf>
    <xf numFmtId="168" fontId="5" fillId="0" borderId="35" xfId="2" applyNumberFormat="1" applyFont="1" applyBorder="1" applyAlignment="1" applyProtection="1">
      <alignment horizontal="center" vertical="center" wrapText="1"/>
      <protection locked="0" hidden="1"/>
    </xf>
    <xf numFmtId="3" fontId="5" fillId="0" borderId="35" xfId="3" applyNumberFormat="1" applyFont="1" applyFill="1" applyBorder="1" applyAlignment="1" applyProtection="1">
      <alignment horizontal="center" vertical="center"/>
      <protection hidden="1"/>
    </xf>
    <xf numFmtId="0" fontId="5" fillId="0" borderId="36" xfId="0" applyFont="1" applyBorder="1" applyAlignment="1" applyProtection="1">
      <alignment vertical="center"/>
      <protection hidden="1"/>
    </xf>
    <xf numFmtId="3" fontId="5" fillId="0" borderId="37" xfId="3" applyNumberFormat="1" applyFont="1" applyFill="1" applyBorder="1" applyAlignment="1" applyProtection="1">
      <alignment horizontal="right" vertical="center"/>
      <protection locked="0" hidden="1"/>
    </xf>
    <xf numFmtId="168" fontId="5" fillId="0" borderId="38" xfId="2" applyNumberFormat="1" applyFont="1" applyBorder="1" applyAlignment="1" applyProtection="1">
      <alignment horizontal="center" vertical="center" wrapText="1"/>
      <protection locked="0" hidden="1"/>
    </xf>
    <xf numFmtId="165" fontId="17" fillId="3" borderId="12" xfId="2" applyNumberFormat="1" applyFont="1" applyFill="1" applyBorder="1" applyAlignment="1" applyProtection="1">
      <alignment horizontal="left" vertical="center" shrinkToFit="1"/>
      <protection hidden="1"/>
    </xf>
    <xf numFmtId="166" fontId="17" fillId="3" borderId="27" xfId="2" applyNumberFormat="1" applyFont="1" applyFill="1" applyBorder="1" applyAlignment="1" applyProtection="1">
      <alignment horizontal="left" vertical="center" wrapText="1"/>
      <protection hidden="1"/>
    </xf>
    <xf numFmtId="0" fontId="12" fillId="2" borderId="0" xfId="3" applyNumberFormat="1" applyFont="1" applyFill="1" applyBorder="1" applyAlignment="1" applyProtection="1">
      <alignment horizontal="center" vertical="center" wrapText="1"/>
      <protection locked="0" hidden="1"/>
    </xf>
    <xf numFmtId="0" fontId="1" fillId="4" borderId="12" xfId="0" applyFont="1" applyFill="1" applyBorder="1" applyAlignment="1" applyProtection="1">
      <alignment horizontal="center"/>
      <protection hidden="1"/>
    </xf>
    <xf numFmtId="0" fontId="1" fillId="4" borderId="13" xfId="0" applyFont="1" applyFill="1" applyBorder="1" applyAlignment="1" applyProtection="1">
      <alignment horizontal="center"/>
      <protection hidden="1"/>
    </xf>
    <xf numFmtId="0" fontId="1" fillId="4" borderId="18" xfId="0" applyFont="1" applyFill="1" applyBorder="1" applyAlignment="1" applyProtection="1">
      <alignment horizontal="center"/>
      <protection hidden="1"/>
    </xf>
    <xf numFmtId="0" fontId="1" fillId="4" borderId="0" xfId="0" applyFont="1" applyFill="1" applyAlignment="1" applyProtection="1">
      <alignment horizontal="center"/>
      <protection hidden="1"/>
    </xf>
    <xf numFmtId="0" fontId="1" fillId="4" borderId="14" xfId="0" applyFont="1" applyFill="1" applyBorder="1" applyAlignment="1" applyProtection="1">
      <alignment horizontal="center"/>
      <protection hidden="1"/>
    </xf>
    <xf numFmtId="0" fontId="1" fillId="4" borderId="15" xfId="0" applyFont="1" applyFill="1" applyBorder="1" applyAlignment="1" applyProtection="1">
      <alignment horizontal="center"/>
      <protection hidden="1"/>
    </xf>
    <xf numFmtId="0" fontId="1" fillId="4" borderId="16" xfId="0" applyFont="1" applyFill="1" applyBorder="1" applyAlignment="1" applyProtection="1">
      <alignment horizontal="center"/>
      <protection hidden="1"/>
    </xf>
    <xf numFmtId="0" fontId="12" fillId="2" borderId="13" xfId="3" applyNumberFormat="1" applyFont="1" applyFill="1" applyBorder="1" applyAlignment="1" applyProtection="1">
      <alignment horizontal="center" vertical="center" wrapText="1"/>
      <protection locked="0" hidden="1"/>
    </xf>
    <xf numFmtId="0" fontId="12" fillId="2" borderId="28" xfId="3" applyNumberFormat="1" applyFont="1" applyFill="1" applyBorder="1" applyAlignment="1" applyProtection="1">
      <alignment horizontal="center" vertical="center" wrapText="1"/>
      <protection locked="0" hidden="1"/>
    </xf>
    <xf numFmtId="167" fontId="24" fillId="3" borderId="3" xfId="2" applyNumberFormat="1" applyFont="1" applyFill="1" applyBorder="1" applyAlignment="1" applyProtection="1">
      <alignment horizontal="center" vertical="center" wrapText="1"/>
      <protection hidden="1"/>
    </xf>
    <xf numFmtId="167" fontId="24" fillId="3" borderId="4" xfId="2" applyNumberFormat="1" applyFont="1" applyFill="1" applyBorder="1" applyAlignment="1" applyProtection="1">
      <alignment horizontal="center" vertical="center" wrapText="1"/>
      <protection hidden="1"/>
    </xf>
    <xf numFmtId="167" fontId="24" fillId="3" borderId="5" xfId="2" applyNumberFormat="1" applyFont="1" applyFill="1" applyBorder="1" applyAlignment="1" applyProtection="1">
      <alignment horizontal="center" vertical="center" wrapText="1"/>
      <protection hidden="1"/>
    </xf>
    <xf numFmtId="167" fontId="24" fillId="3" borderId="30" xfId="2" applyNumberFormat="1" applyFont="1" applyFill="1" applyBorder="1" applyAlignment="1" applyProtection="1">
      <alignment horizontal="center" vertical="center" wrapText="1"/>
      <protection hidden="1"/>
    </xf>
    <xf numFmtId="0" fontId="19" fillId="2" borderId="6" xfId="0" applyFont="1" applyFill="1" applyBorder="1" applyAlignment="1" applyProtection="1">
      <alignment horizontal="center" vertical="center"/>
      <protection locked="0" hidden="1"/>
    </xf>
    <xf numFmtId="0" fontId="19" fillId="2" borderId="2" xfId="0" applyFont="1" applyFill="1" applyBorder="1" applyAlignment="1" applyProtection="1">
      <alignment horizontal="center" vertical="center"/>
      <protection locked="0" hidden="1"/>
    </xf>
    <xf numFmtId="0" fontId="19" fillId="2" borderId="7" xfId="0" applyFont="1" applyFill="1" applyBorder="1" applyAlignment="1" applyProtection="1">
      <alignment horizontal="center" vertical="center"/>
      <protection locked="0" hidden="1"/>
    </xf>
    <xf numFmtId="9" fontId="17" fillId="3" borderId="13" xfId="1" applyFont="1" applyFill="1" applyBorder="1" applyAlignment="1" applyProtection="1">
      <alignment horizontal="center" vertical="center" wrapText="1"/>
      <protection hidden="1"/>
    </xf>
    <xf numFmtId="0" fontId="25" fillId="2" borderId="9" xfId="3" applyNumberFormat="1" applyFont="1" applyFill="1" applyBorder="1" applyAlignment="1" applyProtection="1">
      <alignment horizontal="center" vertical="center" wrapText="1"/>
      <protection locked="0" hidden="1"/>
    </xf>
    <xf numFmtId="0" fontId="12" fillId="2" borderId="0" xfId="3" applyNumberFormat="1" applyFont="1" applyFill="1" applyBorder="1" applyAlignment="1" applyProtection="1">
      <alignment horizontal="left" vertical="center" wrapText="1"/>
      <protection locked="0" hidden="1"/>
    </xf>
    <xf numFmtId="49" fontId="23" fillId="2" borderId="19" xfId="3" applyNumberFormat="1" applyFont="1" applyFill="1" applyBorder="1" applyAlignment="1" applyProtection="1">
      <alignment horizontal="center" vertical="center" wrapText="1"/>
      <protection locked="0" hidden="1"/>
    </xf>
    <xf numFmtId="49" fontId="23" fillId="2" borderId="19" xfId="3" quotePrefix="1" applyNumberFormat="1" applyFont="1" applyFill="1" applyBorder="1" applyAlignment="1" applyProtection="1">
      <alignment horizontal="center" vertical="center" wrapText="1"/>
      <protection locked="0" hidden="1"/>
    </xf>
    <xf numFmtId="49" fontId="23" fillId="2" borderId="23" xfId="3" quotePrefix="1" applyNumberFormat="1" applyFont="1" applyFill="1" applyBorder="1" applyAlignment="1" applyProtection="1">
      <alignment horizontal="center" vertical="center" wrapText="1"/>
      <protection locked="0" hidden="1"/>
    </xf>
    <xf numFmtId="0" fontId="6" fillId="2" borderId="21" xfId="3" applyNumberFormat="1" applyFont="1" applyFill="1" applyBorder="1" applyAlignment="1" applyProtection="1">
      <alignment horizontal="center" vertical="top" wrapText="1"/>
      <protection hidden="1"/>
    </xf>
    <xf numFmtId="0" fontId="23" fillId="2" borderId="20" xfId="3" applyNumberFormat="1" applyFont="1" applyFill="1" applyBorder="1" applyAlignment="1" applyProtection="1">
      <alignment horizontal="center" vertical="center" wrapText="1"/>
      <protection locked="0" hidden="1"/>
    </xf>
    <xf numFmtId="0" fontId="23" fillId="2" borderId="24" xfId="3" applyNumberFormat="1" applyFont="1" applyFill="1" applyBorder="1" applyAlignment="1" applyProtection="1">
      <alignment horizontal="center" vertical="center" wrapText="1"/>
      <protection locked="0" hidden="1"/>
    </xf>
  </cellXfs>
  <cellStyles count="8">
    <cellStyle name="Comma 2" xfId="4" xr:uid="{00000000-0005-0000-0000-000000000000}"/>
    <cellStyle name="Comma_Connect - Budget - Template" xfId="3" xr:uid="{00000000-0005-0000-0000-000001000000}"/>
    <cellStyle name="Hyperlink" xfId="7" builtinId="8"/>
    <cellStyle name="Normal" xfId="0" builtinId="0"/>
    <cellStyle name="Normal 2" xfId="2" xr:uid="{00000000-0005-0000-0000-000004000000}"/>
    <cellStyle name="Normal 3" xfId="5" xr:uid="{00000000-0005-0000-0000-000005000000}"/>
    <cellStyle name="Percent" xfId="1" builtinId="5"/>
    <cellStyle name="Percent 2" xfId="6" xr:uid="{00000000-0005-0000-0000-000007000000}"/>
  </cellStyles>
  <dxfs count="3">
    <dxf>
      <font>
        <b/>
        <i val="0"/>
        <color theme="0"/>
      </font>
      <fill>
        <patternFill>
          <bgColor rgb="FFFF0000"/>
        </patternFill>
      </fill>
    </dxf>
    <dxf>
      <font>
        <color theme="0"/>
      </font>
    </dxf>
    <dxf>
      <font>
        <b/>
        <i val="0"/>
      </font>
      <fill>
        <patternFill>
          <bgColor rgb="FFFFC000"/>
        </patternFill>
      </fill>
    </dxf>
  </dxfs>
  <tableStyles count="0" defaultTableStyle="TableStyleMedium9" defaultPivotStyle="PivotStyleLight16"/>
  <colors>
    <mruColors>
      <color rgb="FF94B9E0"/>
      <color rgb="FF95B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'Cheques Follow Up'!C7"/><Relationship Id="rId3" Type="http://schemas.openxmlformats.org/officeDocument/2006/relationships/hyperlink" Target="http://www.linkedin.com/in/ayhamalani" TargetMode="External"/><Relationship Id="rId7" Type="http://schemas.openxmlformats.org/officeDocument/2006/relationships/hyperlink" Target="#'Cheques Follow Up'!E256"/><Relationship Id="rId2" Type="http://schemas.openxmlformats.org/officeDocument/2006/relationships/image" Target="../media/image1.png"/><Relationship Id="rId1" Type="http://schemas.openxmlformats.org/officeDocument/2006/relationships/hyperlink" Target="https://ayhamento.com/" TargetMode="External"/><Relationship Id="rId6" Type="http://schemas.openxmlformats.org/officeDocument/2006/relationships/image" Target="../media/image3.jpeg"/><Relationship Id="rId5" Type="http://schemas.openxmlformats.org/officeDocument/2006/relationships/image" Target="../media/image2.png"/><Relationship Id="rId4" Type="http://schemas.openxmlformats.org/officeDocument/2006/relationships/hyperlink" Target="https://facebook.com/excelento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657225</xdr:colOff>
      <xdr:row>0</xdr:row>
      <xdr:rowOff>28576</xdr:rowOff>
    </xdr:from>
    <xdr:to>
      <xdr:col>4</xdr:col>
      <xdr:colOff>1190625</xdr:colOff>
      <xdr:row>2</xdr:row>
      <xdr:rowOff>304801</xdr:rowOff>
    </xdr:to>
    <xdr:pic>
      <xdr:nvPicPr>
        <xdr:cNvPr id="5" name="Picture 4" descr="Untitleddd.png">
          <a:hlinkClick xmlns:r="http://schemas.openxmlformats.org/officeDocument/2006/relationships" r:id="rId1" tooltip="Ayhamento"/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 r="1594" b="3809"/>
        <a:stretch>
          <a:fillRect/>
        </a:stretch>
      </xdr:blipFill>
      <xdr:spPr>
        <a:xfrm>
          <a:off x="1535339" y="28576"/>
          <a:ext cx="1984829" cy="86405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3</xdr:col>
      <xdr:colOff>619125</xdr:colOff>
      <xdr:row>3</xdr:row>
      <xdr:rowOff>21771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0" y="0"/>
          <a:ext cx="1497239" cy="928914"/>
        </a:xfrm>
        <a:prstGeom prst="rect">
          <a:avLst/>
        </a:prstGeom>
        <a:gradFill flip="none" rotWithShape="1">
          <a:gsLst>
            <a:gs pos="14000">
              <a:schemeClr val="tx1">
                <a:lumMod val="95000"/>
                <a:lumOff val="5000"/>
                <a:alpha val="93000"/>
              </a:schemeClr>
            </a:gs>
            <a:gs pos="13000">
              <a:srgbClr val="5F5F5F"/>
            </a:gs>
            <a:gs pos="21001">
              <a:srgbClr val="5F5F5F"/>
            </a:gs>
            <a:gs pos="63000">
              <a:srgbClr val="FFFFFF"/>
            </a:gs>
            <a:gs pos="67000">
              <a:srgbClr val="B2B2B2"/>
            </a:gs>
            <a:gs pos="69000">
              <a:srgbClr val="292929"/>
            </a:gs>
            <a:gs pos="82001">
              <a:srgbClr val="777777"/>
            </a:gs>
            <a:gs pos="100000">
              <a:srgbClr val="EAEAEA"/>
            </a:gs>
          </a:gsLst>
          <a:lin ang="8100000" scaled="1"/>
          <a:tileRect/>
        </a:gradFill>
        <a:ln w="9525" cmpd="sng">
          <a:solidFill>
            <a:schemeClr val="tx1"/>
          </a:solidFill>
        </a:ln>
        <a:effectLst>
          <a:outerShdw blurRad="50800" dist="50800" dir="5400000" algn="ctr" rotWithShape="0">
            <a:schemeClr val="tx1">
              <a:lumMod val="50000"/>
              <a:lumOff val="50000"/>
            </a:scheme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endParaRPr lang="en-US" sz="600">
            <a:solidFill>
              <a:schemeClr val="bg1"/>
            </a:solidFill>
            <a:latin typeface="Aharoni" pitchFamily="2" charset="-79"/>
            <a:cs typeface="Aharoni" pitchFamily="2" charset="-79"/>
          </a:endParaRPr>
        </a:p>
        <a:p>
          <a:r>
            <a:rPr lang="en-US" sz="1550">
              <a:solidFill>
                <a:schemeClr val="bg1"/>
              </a:solidFill>
              <a:latin typeface="Aharoni" pitchFamily="2" charset="-79"/>
              <a:cs typeface="Aharoni" pitchFamily="2" charset="-79"/>
            </a:rPr>
            <a:t>CHEQUES</a:t>
          </a:r>
          <a:endParaRPr lang="en-US" sz="800">
            <a:solidFill>
              <a:schemeClr val="bg1"/>
            </a:solidFill>
            <a:latin typeface="Aharoni" pitchFamily="2" charset="-79"/>
            <a:cs typeface="Aharoni" pitchFamily="2" charset="-79"/>
          </a:endParaRPr>
        </a:p>
        <a:p>
          <a:endParaRPr lang="en-US" sz="800">
            <a:solidFill>
              <a:schemeClr val="bg1"/>
            </a:solidFill>
            <a:latin typeface="Aharoni" pitchFamily="2" charset="-79"/>
            <a:cs typeface="Aharoni" pitchFamily="2" charset="-79"/>
          </a:endParaRPr>
        </a:p>
        <a:p>
          <a:r>
            <a:rPr lang="en-US" sz="1550">
              <a:solidFill>
                <a:schemeClr val="bg1"/>
              </a:solidFill>
              <a:latin typeface="Aharoni" pitchFamily="2" charset="-79"/>
              <a:cs typeface="Aharoni" pitchFamily="2" charset="-79"/>
            </a:rPr>
            <a:t>   FOLLOW UP</a:t>
          </a:r>
          <a:endParaRPr lang="en-US" sz="800">
            <a:solidFill>
              <a:schemeClr val="bg1"/>
            </a:solidFill>
            <a:latin typeface="Aharoni" pitchFamily="2" charset="-79"/>
            <a:cs typeface="Aharoni" pitchFamily="2" charset="-79"/>
          </a:endParaRPr>
        </a:p>
        <a:p>
          <a:r>
            <a:rPr lang="en-US" sz="1100">
              <a:solidFill>
                <a:schemeClr val="bg1"/>
              </a:solidFill>
              <a:latin typeface="Aharoni" pitchFamily="2" charset="-79"/>
              <a:cs typeface="Aharoni" pitchFamily="2" charset="-79"/>
            </a:rPr>
            <a:t>  </a:t>
          </a:r>
        </a:p>
        <a:p>
          <a:pPr algn="l"/>
          <a:r>
            <a:rPr lang="en-US" sz="800">
              <a:solidFill>
                <a:schemeClr val="bg1"/>
              </a:solidFill>
              <a:latin typeface="Aharoni" pitchFamily="2" charset="-79"/>
              <a:cs typeface="Aharoni" pitchFamily="2" charset="-79"/>
            </a:rPr>
            <a:t>                      </a:t>
          </a:r>
          <a:endParaRPr lang="en-US" sz="1550" b="1">
            <a:solidFill>
              <a:schemeClr val="bg1"/>
            </a:solidFill>
            <a:latin typeface="Comic Sans MS" pitchFamily="66" charset="0"/>
            <a:cs typeface="Aharoni" pitchFamily="2" charset="-79"/>
          </a:endParaRPr>
        </a:p>
      </xdr:txBody>
    </xdr:sp>
    <xdr:clientData/>
  </xdr:twoCellAnchor>
  <xdr:twoCellAnchor>
    <xdr:from>
      <xdr:col>0</xdr:col>
      <xdr:colOff>0</xdr:colOff>
      <xdr:row>0</xdr:row>
      <xdr:rowOff>47624</xdr:rowOff>
    </xdr:from>
    <xdr:to>
      <xdr:col>3</xdr:col>
      <xdr:colOff>809625</xdr:colOff>
      <xdr:row>3</xdr:row>
      <xdr:rowOff>36286</xdr:rowOff>
    </xdr:to>
    <xdr:sp macro="" textlink="">
      <xdr:nvSpPr>
        <xdr:cNvPr id="7" name="TextBox 6">
          <a:hlinkClick xmlns:r="http://schemas.openxmlformats.org/officeDocument/2006/relationships" r:id="rId3" tooltip="Ayhamento"/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0" y="47624"/>
          <a:ext cx="1687739" cy="8958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550">
              <a:solidFill>
                <a:schemeClr val="dk1"/>
              </a:solidFill>
              <a:latin typeface="Aharoni" pitchFamily="2" charset="-79"/>
              <a:ea typeface="+mn-ea"/>
              <a:cs typeface="Aharoni" pitchFamily="2" charset="-79"/>
            </a:rPr>
            <a:t>CHEQUES</a:t>
          </a:r>
          <a:endParaRPr lang="en-US" sz="800">
            <a:solidFill>
              <a:schemeClr val="dk1"/>
            </a:solidFill>
            <a:latin typeface="Aharoni" pitchFamily="2" charset="-79"/>
            <a:ea typeface="+mn-ea"/>
            <a:cs typeface="Aharoni" pitchFamily="2" charset="-79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sz="800">
            <a:solidFill>
              <a:schemeClr val="dk1"/>
            </a:solidFill>
            <a:latin typeface="Aharoni" pitchFamily="2" charset="-79"/>
            <a:ea typeface="+mn-ea"/>
            <a:cs typeface="Aharoni" pitchFamily="2" charset="-79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550">
              <a:solidFill>
                <a:schemeClr val="dk1"/>
              </a:solidFill>
              <a:latin typeface="Aharoni" pitchFamily="2" charset="-79"/>
              <a:ea typeface="+mn-ea"/>
              <a:cs typeface="Aharoni" pitchFamily="2" charset="-79"/>
            </a:rPr>
            <a:t>   FOLLOW UP</a:t>
          </a:r>
          <a:endParaRPr lang="en-US" sz="800">
            <a:solidFill>
              <a:schemeClr val="dk1"/>
            </a:solidFill>
            <a:latin typeface="Aharoni" pitchFamily="2" charset="-79"/>
            <a:ea typeface="+mn-ea"/>
            <a:cs typeface="Aharoni" pitchFamily="2" charset="-79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sz="600">
            <a:solidFill>
              <a:schemeClr val="dk1"/>
            </a:solidFill>
            <a:latin typeface="Aharoni" pitchFamily="2" charset="-79"/>
            <a:ea typeface="+mn-ea"/>
            <a:cs typeface="Aharoni" pitchFamily="2" charset="-79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sz="800" b="1">
            <a:solidFill>
              <a:schemeClr val="bg1">
                <a:lumMod val="50000"/>
              </a:schemeClr>
            </a:solidFill>
            <a:latin typeface="Comic Sans MS" pitchFamily="66" charset="0"/>
            <a:ea typeface="+mn-ea"/>
            <a:cs typeface="Aharoni" pitchFamily="2" charset="-79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800" b="1" baseline="0">
              <a:solidFill>
                <a:schemeClr val="bg1">
                  <a:lumMod val="50000"/>
                </a:schemeClr>
              </a:solidFill>
              <a:latin typeface="Comic Sans MS" pitchFamily="66" charset="0"/>
              <a:ea typeface="+mn-ea"/>
              <a:cs typeface="Aharoni" pitchFamily="2" charset="-79"/>
            </a:rPr>
            <a:t>                   </a:t>
          </a:r>
          <a:r>
            <a:rPr lang="en-US" sz="800" b="1">
              <a:solidFill>
                <a:schemeClr val="bg1">
                  <a:lumMod val="50000"/>
                </a:schemeClr>
              </a:solidFill>
              <a:latin typeface="Comic Sans MS" pitchFamily="66" charset="0"/>
              <a:ea typeface="+mn-ea"/>
              <a:cs typeface="Aharoni" pitchFamily="2" charset="-79"/>
            </a:rPr>
            <a:t>Ayhamento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sz="1550">
            <a:latin typeface="Aharoni" pitchFamily="2" charset="-79"/>
            <a:cs typeface="Aharoni" pitchFamily="2" charset="-79"/>
          </a:endParaRPr>
        </a:p>
        <a:p>
          <a:endParaRPr lang="en-US" sz="1550">
            <a:latin typeface="Aharoni" pitchFamily="2" charset="-79"/>
            <a:cs typeface="Aharoni" pitchFamily="2" charset="-79"/>
          </a:endParaRPr>
        </a:p>
      </xdr:txBody>
    </xdr:sp>
    <xdr:clientData/>
  </xdr:twoCellAnchor>
  <xdr:twoCellAnchor editAs="oneCell">
    <xdr:from>
      <xdr:col>10</xdr:col>
      <xdr:colOff>828675</xdr:colOff>
      <xdr:row>0</xdr:row>
      <xdr:rowOff>28575</xdr:rowOff>
    </xdr:from>
    <xdr:to>
      <xdr:col>10</xdr:col>
      <xdr:colOff>1400175</xdr:colOff>
      <xdr:row>1</xdr:row>
      <xdr:rowOff>693</xdr:rowOff>
    </xdr:to>
    <xdr:pic>
      <xdr:nvPicPr>
        <xdr:cNvPr id="1030" name="Picture 6">
          <a:hlinkClick xmlns:r="http://schemas.openxmlformats.org/officeDocument/2006/relationships" r:id="rId4" tooltip="About !"/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0296525" y="28575"/>
          <a:ext cx="571500" cy="240632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274151</xdr:colOff>
      <xdr:row>0</xdr:row>
      <xdr:rowOff>16353</xdr:rowOff>
    </xdr:from>
    <xdr:to>
      <xdr:col>8</xdr:col>
      <xdr:colOff>1286739</xdr:colOff>
      <xdr:row>1</xdr:row>
      <xdr:rowOff>6829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755512F-39C7-E14D-B184-8ED8C7BFE8E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print">
          <a:alphaModFix amt="20000"/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6376894" y="16353"/>
          <a:ext cx="1922942" cy="260211"/>
        </a:xfrm>
        <a:prstGeom prst="rect">
          <a:avLst/>
        </a:prstGeom>
      </xdr:spPr>
    </xdr:pic>
    <xdr:clientData/>
  </xdr:twoCellAnchor>
  <xdr:twoCellAnchor>
    <xdr:from>
      <xdr:col>9</xdr:col>
      <xdr:colOff>854230</xdr:colOff>
      <xdr:row>0</xdr:row>
      <xdr:rowOff>25954</xdr:rowOff>
    </xdr:from>
    <xdr:to>
      <xdr:col>10</xdr:col>
      <xdr:colOff>377979</xdr:colOff>
      <xdr:row>0</xdr:row>
      <xdr:rowOff>234343</xdr:rowOff>
    </xdr:to>
    <xdr:sp macro="" textlink="">
      <xdr:nvSpPr>
        <xdr:cNvPr id="3" name="TextBox 2">
          <a:hlinkClick xmlns:r="http://schemas.openxmlformats.org/officeDocument/2006/relationships" r:id="rId7" tooltip="Next 10 Cheques"/>
          <a:extLst>
            <a:ext uri="{FF2B5EF4-FFF2-40B4-BE49-F238E27FC236}">
              <a16:creationId xmlns:a16="http://schemas.microsoft.com/office/drawing/2014/main" id="{52B2A7A2-D44D-5B73-4756-974E6296A16D}"/>
            </a:ext>
          </a:extLst>
        </xdr:cNvPr>
        <xdr:cNvSpPr txBox="1"/>
      </xdr:nvSpPr>
      <xdr:spPr>
        <a:xfrm>
          <a:off x="9245301" y="25954"/>
          <a:ext cx="755952" cy="20838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050"/>
            <a:t>REPORT</a:t>
          </a:r>
        </a:p>
      </xdr:txBody>
    </xdr:sp>
    <xdr:clientData/>
  </xdr:twoCellAnchor>
  <xdr:twoCellAnchor>
    <xdr:from>
      <xdr:col>3</xdr:col>
      <xdr:colOff>0</xdr:colOff>
      <xdr:row>259</xdr:row>
      <xdr:rowOff>0</xdr:rowOff>
    </xdr:from>
    <xdr:to>
      <xdr:col>3</xdr:col>
      <xdr:colOff>762391</xdr:colOff>
      <xdr:row>260</xdr:row>
      <xdr:rowOff>4562</xdr:rowOff>
    </xdr:to>
    <xdr:sp macro="" textlink="">
      <xdr:nvSpPr>
        <xdr:cNvPr id="4" name="TextBox 3">
          <a:hlinkClick xmlns:r="http://schemas.openxmlformats.org/officeDocument/2006/relationships" r:id="rId8" tooltip="Back"/>
          <a:extLst>
            <a:ext uri="{FF2B5EF4-FFF2-40B4-BE49-F238E27FC236}">
              <a16:creationId xmlns:a16="http://schemas.microsoft.com/office/drawing/2014/main" id="{AFDC5445-24D7-4648-8BC0-0F6670EFB950}"/>
            </a:ext>
          </a:extLst>
        </xdr:cNvPr>
        <xdr:cNvSpPr txBox="1"/>
      </xdr:nvSpPr>
      <xdr:spPr>
        <a:xfrm>
          <a:off x="878025" y="49279136"/>
          <a:ext cx="762391" cy="208389"/>
        </a:xfrm>
        <a:prstGeom prst="rect">
          <a:avLst/>
        </a:prstGeom>
        <a:solidFill>
          <a:schemeClr val="tx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050">
              <a:solidFill>
                <a:schemeClr val="bg1"/>
              </a:solidFill>
            </a:rPr>
            <a:t>UP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/2%20-%20SI%20-%20Jumeirah%20Park%20Villas/JPV%20-%20Master%20File%20-%20Final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ELL/AppData/Local/Opera/Opera/temporary_downloads/Invoices'%20Record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 Page"/>
      <sheetName val="Real Estate Portfolio"/>
      <sheetName val="Legacy 12"/>
      <sheetName val="Legacy 13"/>
      <sheetName val="Legacy 31"/>
      <sheetName val="Legacy 32"/>
      <sheetName val="Legacy 33"/>
      <sheetName val="Legacy 34"/>
      <sheetName val="Legacy 35"/>
      <sheetName val="Legacy 36"/>
      <sheetName val="Legacy 37"/>
      <sheetName val="Heritage 12"/>
      <sheetName val="Heritage 13"/>
      <sheetName val="Heritage 14"/>
      <sheetName val="Heritage 15"/>
      <sheetName val="Heritage 16"/>
      <sheetName val="Earnings"/>
      <sheetName val="Expenses"/>
      <sheetName val="Cash Flow"/>
      <sheetName val="Account Details"/>
      <sheetName val="Service Charges"/>
      <sheetName val="Snagging"/>
      <sheetName val="DEWA Details"/>
      <sheetName val="Contacts"/>
    </sheetNames>
    <sheetDataSet>
      <sheetData sheetId="0"/>
      <sheetData sheetId="1">
        <row r="55">
          <cell r="B55" t="str">
            <v>Legacy 12</v>
          </cell>
        </row>
        <row r="56">
          <cell r="B56" t="str">
            <v>Legacy 13</v>
          </cell>
        </row>
        <row r="57">
          <cell r="B57" t="str">
            <v>Legacy 31</v>
          </cell>
        </row>
        <row r="58">
          <cell r="B58" t="str">
            <v>Legacy 32</v>
          </cell>
        </row>
        <row r="59">
          <cell r="B59" t="str">
            <v>Legacy 33</v>
          </cell>
        </row>
        <row r="60">
          <cell r="B60" t="str">
            <v>Legacy 34</v>
          </cell>
        </row>
        <row r="61">
          <cell r="B61" t="str">
            <v>Legacy 35</v>
          </cell>
        </row>
        <row r="62">
          <cell r="B62" t="str">
            <v>Legacy 36</v>
          </cell>
        </row>
        <row r="63">
          <cell r="B63" t="str">
            <v>Legacy 37</v>
          </cell>
        </row>
        <row r="66">
          <cell r="B66" t="str">
            <v>Heritage 12</v>
          </cell>
        </row>
        <row r="67">
          <cell r="B67" t="str">
            <v>Heritage 13</v>
          </cell>
        </row>
        <row r="68">
          <cell r="B68" t="str">
            <v>Heritage 14</v>
          </cell>
        </row>
        <row r="69">
          <cell r="B69" t="str">
            <v>Heritage 15</v>
          </cell>
        </row>
        <row r="70">
          <cell r="B70" t="str">
            <v>Heritage 16</v>
          </cell>
        </row>
      </sheetData>
      <sheetData sheetId="2">
        <row r="1">
          <cell r="B1" t="str">
            <v>Click the button to revert to the "Cover Page"</v>
          </cell>
        </row>
      </sheetData>
      <sheetData sheetId="3">
        <row r="1">
          <cell r="B1" t="str">
            <v>Click the button to revert to the "Cover Page"</v>
          </cell>
        </row>
      </sheetData>
      <sheetData sheetId="4">
        <row r="1">
          <cell r="B1" t="str">
            <v>Click the button to revert to the "Cover Page"</v>
          </cell>
        </row>
      </sheetData>
      <sheetData sheetId="5">
        <row r="1">
          <cell r="B1" t="str">
            <v>Click the button to revert to the "Cover Page"</v>
          </cell>
        </row>
      </sheetData>
      <sheetData sheetId="6">
        <row r="1">
          <cell r="B1" t="str">
            <v>Click the button to revert to the "Cover Page"</v>
          </cell>
        </row>
      </sheetData>
      <sheetData sheetId="7">
        <row r="1">
          <cell r="B1" t="str">
            <v>Click the button to revert to the "Cover Page"</v>
          </cell>
        </row>
      </sheetData>
      <sheetData sheetId="8">
        <row r="1">
          <cell r="B1" t="str">
            <v>Click the button to revert to the "Cover Page"</v>
          </cell>
        </row>
      </sheetData>
      <sheetData sheetId="9">
        <row r="1">
          <cell r="B1" t="str">
            <v>Click the button to revert to the "Cover Page"</v>
          </cell>
        </row>
      </sheetData>
      <sheetData sheetId="10">
        <row r="1">
          <cell r="B1" t="str">
            <v>Click the button to revert to the "Cover Page"</v>
          </cell>
        </row>
      </sheetData>
      <sheetData sheetId="11">
        <row r="1">
          <cell r="B1" t="str">
            <v>Click the button to revert to the "Cover Page"</v>
          </cell>
        </row>
      </sheetData>
      <sheetData sheetId="12">
        <row r="1">
          <cell r="B1" t="str">
            <v>Click the button to revert to the "Cover Page"</v>
          </cell>
        </row>
      </sheetData>
      <sheetData sheetId="13">
        <row r="1">
          <cell r="B1" t="str">
            <v>Click the button to revert to the "Cover Page"</v>
          </cell>
        </row>
      </sheetData>
      <sheetData sheetId="14">
        <row r="1">
          <cell r="B1" t="str">
            <v>Click the button to revert to the "Cover Page"</v>
          </cell>
        </row>
      </sheetData>
      <sheetData sheetId="15">
        <row r="1">
          <cell r="B1" t="str">
            <v>Click the button to revert to the "Cover Page"</v>
          </cell>
        </row>
      </sheetData>
      <sheetData sheetId="16">
        <row r="59">
          <cell r="AA59" t="str">
            <v>January</v>
          </cell>
        </row>
      </sheetData>
      <sheetData sheetId="17">
        <row r="6">
          <cell r="AB6" t="str">
            <v>Unpaid</v>
          </cell>
        </row>
        <row r="7">
          <cell r="AB7" t="str">
            <v>Paid</v>
          </cell>
        </row>
        <row r="8">
          <cell r="AB8" t="str">
            <v>In process</v>
          </cell>
        </row>
      </sheetData>
      <sheetData sheetId="18">
        <row r="16">
          <cell r="K16">
            <v>0</v>
          </cell>
        </row>
      </sheetData>
      <sheetData sheetId="19">
        <row r="10">
          <cell r="G10">
            <v>636119.42999999993</v>
          </cell>
        </row>
      </sheetData>
      <sheetData sheetId="20"/>
      <sheetData sheetId="21"/>
      <sheetData sheetId="22">
        <row r="7">
          <cell r="B7" t="str">
            <v>Legacy 12</v>
          </cell>
        </row>
      </sheetData>
      <sheetData sheetId="23">
        <row r="6">
          <cell r="AA6" t="str">
            <v>Prime Links</v>
          </cell>
        </row>
        <row r="7">
          <cell r="AA7" t="str">
            <v>Nakheel</v>
          </cell>
        </row>
        <row r="8">
          <cell r="AA8" t="str">
            <v>DEWA</v>
          </cell>
        </row>
        <row r="9">
          <cell r="AA9" t="str">
            <v>RERA</v>
          </cell>
        </row>
        <row r="11">
          <cell r="AA11" t="str">
            <v>Miscellaneous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voice Log Sheet"/>
      <sheetName val="Vendor list"/>
    </sheetNames>
    <sheetDataSet>
      <sheetData sheetId="0"/>
      <sheetData sheetId="1">
        <row r="4">
          <cell r="C4" t="str">
            <v>Prime Links</v>
          </cell>
        </row>
        <row r="5">
          <cell r="C5" t="str">
            <v>Projacs</v>
          </cell>
        </row>
        <row r="6">
          <cell r="C6" t="str">
            <v>Dewan</v>
          </cell>
        </row>
        <row r="7">
          <cell r="C7" t="str">
            <v>Nakheel</v>
          </cell>
        </row>
        <row r="8">
          <cell r="C8" t="str">
            <v>DEWA</v>
          </cell>
        </row>
        <row r="9">
          <cell r="C9" t="str">
            <v>RERA</v>
          </cell>
        </row>
        <row r="10">
          <cell r="C10" t="str">
            <v>Miscellaneous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linkedin.com/in/ayhamalan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74"/>
  <sheetViews>
    <sheetView showGridLines="0" showRowColHeaders="0" tabSelected="1" topLeftCell="C1" zoomScale="140" zoomScaleNormal="140" workbookViewId="0">
      <pane ySplit="6" topLeftCell="A7" activePane="bottomLeft" state="frozen"/>
      <selection activeCell="C1" sqref="C1"/>
      <selection pane="bottomLeft" activeCell="C7" sqref="C7"/>
    </sheetView>
  </sheetViews>
  <sheetFormatPr baseColWidth="10" defaultColWidth="0" defaultRowHeight="16" zeroHeight="1" x14ac:dyDescent="0.15"/>
  <cols>
    <col min="1" max="1" width="7.5" style="3" hidden="1" customWidth="1"/>
    <col min="2" max="2" width="6.1640625" style="3" hidden="1" customWidth="1"/>
    <col min="3" max="3" width="11.5" style="3" customWidth="1"/>
    <col min="4" max="4" width="19" style="3" customWidth="1"/>
    <col min="5" max="5" width="15.83203125" style="3" customWidth="1"/>
    <col min="6" max="6" width="18" style="3" customWidth="1"/>
    <col min="7" max="7" width="15.83203125" style="3" customWidth="1"/>
    <col min="8" max="8" width="12" style="3" customWidth="1"/>
    <col min="9" max="9" width="17.83203125" style="3" customWidth="1"/>
    <col min="10" max="10" width="16.1640625" style="3" customWidth="1"/>
    <col min="11" max="11" width="18.6640625" style="5" customWidth="1"/>
    <col min="12" max="13" width="0" style="3" hidden="1" customWidth="1"/>
    <col min="14" max="16384" width="9" style="3" hidden="1"/>
  </cols>
  <sheetData>
    <row r="1" spans="1:13" ht="21.75" customHeight="1" thickBot="1" x14ac:dyDescent="0.2">
      <c r="A1" s="43" t="s">
        <v>27</v>
      </c>
      <c r="B1" s="44"/>
      <c r="C1" s="45"/>
      <c r="D1" s="46"/>
      <c r="E1" s="46"/>
      <c r="F1" s="65" t="str">
        <f ca="1">"Today:    "&amp;TEXT(G1,"DDDD")</f>
        <v>Today:    Saturday</v>
      </c>
      <c r="G1" s="66">
        <f ca="1">TODAY()</f>
        <v>45885</v>
      </c>
      <c r="H1" s="66"/>
      <c r="I1" s="47"/>
      <c r="J1" s="84"/>
      <c r="K1" s="48"/>
      <c r="L1" s="2"/>
      <c r="M1" s="2"/>
    </row>
    <row r="2" spans="1:13" ht="25" x14ac:dyDescent="0.15">
      <c r="A2" s="49"/>
      <c r="B2" s="37"/>
      <c r="C2" s="68"/>
      <c r="D2" s="69"/>
      <c r="E2" s="69"/>
      <c r="F2" s="35">
        <f>SUM(E7:E253)</f>
        <v>236000</v>
      </c>
      <c r="G2" s="36" t="s">
        <v>30</v>
      </c>
      <c r="H2" s="35">
        <f>SUMIF($G$7:$G$254,"collected",$E$7:$E$254)</f>
        <v>35500</v>
      </c>
      <c r="I2" s="36" t="s">
        <v>29</v>
      </c>
      <c r="J2" s="35">
        <f>SUMIF($G$7:$G$254,"Not collected",$E$7:$E$254)</f>
        <v>200500</v>
      </c>
      <c r="K2" s="50" t="s">
        <v>31</v>
      </c>
      <c r="L2" s="2"/>
      <c r="M2" s="2"/>
    </row>
    <row r="3" spans="1:13" ht="25" x14ac:dyDescent="0.15">
      <c r="A3" s="49"/>
      <c r="B3" s="37"/>
      <c r="C3" s="70"/>
      <c r="D3" s="71"/>
      <c r="E3" s="71"/>
      <c r="F3" s="77" t="str">
        <f>COUNTA(C7:C254)&amp;" Cheque/s"</f>
        <v>13 Cheque/s</v>
      </c>
      <c r="G3" s="78"/>
      <c r="H3" s="77" t="str">
        <f>COUNTIF($G$7:$G$254,"collected")&amp;" Cheque/s"</f>
        <v>3 Cheque/s</v>
      </c>
      <c r="I3" s="78"/>
      <c r="J3" s="79" t="str">
        <f>COUNTIF($G$7:$G$254,"not collected")&amp;" Cheque/s"</f>
        <v>10 Cheque/s</v>
      </c>
      <c r="K3" s="80"/>
      <c r="L3" s="2"/>
      <c r="M3" s="2"/>
    </row>
    <row r="4" spans="1:13" ht="6.75" customHeight="1" thickBot="1" x14ac:dyDescent="0.2">
      <c r="A4" s="51"/>
      <c r="B4" s="42"/>
      <c r="C4" s="72"/>
      <c r="D4" s="73"/>
      <c r="E4" s="74"/>
      <c r="F4" s="38"/>
      <c r="G4" s="39"/>
      <c r="H4" s="38"/>
      <c r="I4" s="39"/>
      <c r="J4" s="40"/>
      <c r="K4" s="41"/>
      <c r="L4" s="2"/>
      <c r="M4" s="2"/>
    </row>
    <row r="5" spans="1:13" s="4" customFormat="1" ht="19" customHeight="1" x14ac:dyDescent="0.15">
      <c r="A5" s="18"/>
      <c r="B5" s="18"/>
      <c r="C5" s="19" t="s">
        <v>32</v>
      </c>
      <c r="D5" s="20" t="s">
        <v>33</v>
      </c>
      <c r="E5" s="20" t="s">
        <v>34</v>
      </c>
      <c r="F5" s="20" t="s">
        <v>35</v>
      </c>
      <c r="G5" s="20" t="s">
        <v>36</v>
      </c>
      <c r="H5" s="67" t="s">
        <v>37</v>
      </c>
      <c r="I5" s="67"/>
      <c r="J5" s="75" t="s">
        <v>38</v>
      </c>
      <c r="K5" s="76"/>
      <c r="L5" s="2"/>
      <c r="M5" s="2"/>
    </row>
    <row r="6" spans="1:13" s="4" customFormat="1" ht="24" customHeight="1" thickBot="1" x14ac:dyDescent="0.2">
      <c r="A6" s="18"/>
      <c r="B6" s="18"/>
      <c r="C6" s="19" t="s">
        <v>1</v>
      </c>
      <c r="D6" s="20" t="s">
        <v>40</v>
      </c>
      <c r="E6" s="20" t="s">
        <v>2</v>
      </c>
      <c r="F6" s="20" t="s">
        <v>3</v>
      </c>
      <c r="G6" s="20" t="s">
        <v>4</v>
      </c>
      <c r="H6" s="67" t="s">
        <v>5</v>
      </c>
      <c r="I6" s="67"/>
      <c r="J6" s="20" t="s">
        <v>6</v>
      </c>
      <c r="K6" s="21" t="s">
        <v>7</v>
      </c>
      <c r="L6" s="2"/>
      <c r="M6" s="2"/>
    </row>
    <row r="7" spans="1:13" ht="15.75" customHeight="1" thickBot="1" x14ac:dyDescent="0.2">
      <c r="A7" s="9" t="str">
        <f ca="1">IF(B7="","",CONCATENATE(B7,COUNTIF($B$7:B7,B7)))</f>
        <v>1071</v>
      </c>
      <c r="B7" s="17">
        <f ca="1">H7</f>
        <v>107</v>
      </c>
      <c r="C7" s="87" t="s">
        <v>20</v>
      </c>
      <c r="D7" s="91" t="s">
        <v>12</v>
      </c>
      <c r="E7" s="55">
        <v>25000</v>
      </c>
      <c r="F7" s="56">
        <v>45992</v>
      </c>
      <c r="G7" s="56" t="s">
        <v>9</v>
      </c>
      <c r="H7" s="57">
        <f ca="1">IF(F7="","",IF(AND(L1="",G7="collected"),"",F7-TODAY()))</f>
        <v>107</v>
      </c>
      <c r="I7" s="58" t="str">
        <f>IF(F7="","",IF(AND(L1="",G7="collected"),"","Day/s"))</f>
        <v>Day/s</v>
      </c>
      <c r="J7" s="22" t="str">
        <f ca="1">IF(F7="","",IF(H7&lt;=2,"To be collected",""))</f>
        <v/>
      </c>
      <c r="K7" s="23"/>
      <c r="L7" s="2"/>
      <c r="M7" s="2"/>
    </row>
    <row r="8" spans="1:13" ht="15.75" customHeight="1" thickBot="1" x14ac:dyDescent="0.2">
      <c r="A8" s="9" t="str">
        <f ca="1">IF(B8="","",CONCATENATE(B8,COUNTIF($B$7:B8,B8)))</f>
        <v>-31</v>
      </c>
      <c r="B8" s="17">
        <f t="shared" ref="B8:B19" ca="1" si="0">H8</f>
        <v>-3</v>
      </c>
      <c r="C8" s="87" t="s">
        <v>15</v>
      </c>
      <c r="D8" s="91" t="s">
        <v>13</v>
      </c>
      <c r="E8" s="59">
        <v>12000</v>
      </c>
      <c r="F8" s="60">
        <f ca="1">TODAY()-3</f>
        <v>45882</v>
      </c>
      <c r="G8" s="60" t="s">
        <v>9</v>
      </c>
      <c r="H8" s="61">
        <f ca="1">IF(F8="","",IF(AND(L2="",G8="collected"),"",F8-TODAY()))</f>
        <v>-3</v>
      </c>
      <c r="I8" s="62" t="str">
        <f ca="1">IF(F8="","",IF(AND(L2="",G8="collected"),"","Day/s"))</f>
        <v>Day/s</v>
      </c>
      <c r="J8" s="22" t="str">
        <f t="shared" ref="J8:J71" ca="1" si="1">IF(F8="","",IF(H8&lt;=2,"To be collected",""))</f>
        <v>To be collected</v>
      </c>
      <c r="K8" s="23"/>
      <c r="L8" s="2"/>
      <c r="M8" s="2"/>
    </row>
    <row r="9" spans="1:13" ht="15.75" customHeight="1" thickBot="1" x14ac:dyDescent="0.2">
      <c r="A9" s="9" t="str">
        <f ca="1">IF(B9="","",CONCATENATE(B9,COUNTIF($B$7:B9,B9)))</f>
        <v>01</v>
      </c>
      <c r="B9" s="17">
        <f t="shared" ca="1" si="0"/>
        <v>0</v>
      </c>
      <c r="C9" s="87" t="s">
        <v>19</v>
      </c>
      <c r="D9" s="91" t="s">
        <v>14</v>
      </c>
      <c r="E9" s="59">
        <v>30000</v>
      </c>
      <c r="F9" s="60">
        <f ca="1">TODAY()</f>
        <v>45885</v>
      </c>
      <c r="G9" s="60" t="s">
        <v>9</v>
      </c>
      <c r="H9" s="61">
        <f ca="1">IF(F9="","",IF(AND(L4="",G9="collected"),"",F9-TODAY()))</f>
        <v>0</v>
      </c>
      <c r="I9" s="62" t="str">
        <f ca="1">IF(F9="","",IF(AND(L4="",G9="collected"),"","Day/s"))</f>
        <v>Day/s</v>
      </c>
      <c r="J9" s="22" t="str">
        <f t="shared" ca="1" si="1"/>
        <v>To be collected</v>
      </c>
      <c r="K9" s="23"/>
    </row>
    <row r="10" spans="1:13" ht="15.75" customHeight="1" thickBot="1" x14ac:dyDescent="0.2">
      <c r="A10" s="9" t="str">
        <f ca="1">IF(B10="","",CONCATENATE(B10,COUNTIF($B$7:B10,B10)))</f>
        <v>21</v>
      </c>
      <c r="B10" s="17">
        <f t="shared" ca="1" si="0"/>
        <v>2</v>
      </c>
      <c r="C10" s="87" t="s">
        <v>16</v>
      </c>
      <c r="D10" s="91" t="s">
        <v>12</v>
      </c>
      <c r="E10" s="59">
        <v>45000</v>
      </c>
      <c r="F10" s="60">
        <f ca="1">TODAY()+2</f>
        <v>45887</v>
      </c>
      <c r="G10" s="60" t="s">
        <v>9</v>
      </c>
      <c r="H10" s="61">
        <f t="shared" ref="H10:H246" ca="1" si="2">IF(F10="","",IF(AND(L6="",G10="collected"),"",F10-TODAY()))</f>
        <v>2</v>
      </c>
      <c r="I10" s="62" t="str">
        <f t="shared" ref="I10:I245" ca="1" si="3">IF(F10="","",IF(AND(L6="",G10="collected"),"","Day/s"))</f>
        <v>Day/s</v>
      </c>
      <c r="J10" s="22" t="str">
        <f t="shared" ca="1" si="1"/>
        <v>To be collected</v>
      </c>
      <c r="K10" s="23"/>
    </row>
    <row r="11" spans="1:13" ht="15.75" customHeight="1" thickBot="1" x14ac:dyDescent="0.2">
      <c r="A11" s="9" t="str">
        <f ca="1">IF(B11="","",CONCATENATE(B11,COUNTIF($B$7:B11,B11)))</f>
        <v/>
      </c>
      <c r="B11" s="17" t="str">
        <f t="shared" ca="1" si="0"/>
        <v/>
      </c>
      <c r="C11" s="87" t="s">
        <v>10</v>
      </c>
      <c r="D11" s="91" t="s">
        <v>12</v>
      </c>
      <c r="E11" s="59">
        <v>10000</v>
      </c>
      <c r="F11" s="60">
        <v>45748</v>
      </c>
      <c r="G11" s="60" t="s">
        <v>0</v>
      </c>
      <c r="H11" s="61" t="str">
        <f t="shared" ca="1" si="2"/>
        <v/>
      </c>
      <c r="I11" s="62" t="str">
        <f t="shared" si="3"/>
        <v/>
      </c>
      <c r="J11" s="22" t="str">
        <f ca="1">IF(F11="","",IF(H11&lt;=2,"To be collected",""))</f>
        <v/>
      </c>
      <c r="K11" s="23"/>
    </row>
    <row r="12" spans="1:13" ht="15.75" customHeight="1" thickBot="1" x14ac:dyDescent="0.2">
      <c r="A12" s="9" t="str">
        <f ca="1">IF(B12="","",CONCATENATE(B12,COUNTIF($B$7:B12,B12)))</f>
        <v/>
      </c>
      <c r="B12" s="17" t="str">
        <f t="shared" ca="1" si="0"/>
        <v/>
      </c>
      <c r="C12" s="87" t="s">
        <v>18</v>
      </c>
      <c r="D12" s="91" t="s">
        <v>28</v>
      </c>
      <c r="E12" s="59">
        <v>13500</v>
      </c>
      <c r="F12" s="60">
        <v>46003</v>
      </c>
      <c r="G12" s="60" t="s">
        <v>0</v>
      </c>
      <c r="H12" s="61" t="str">
        <f t="shared" ca="1" si="2"/>
        <v/>
      </c>
      <c r="I12" s="62" t="str">
        <f t="shared" si="3"/>
        <v/>
      </c>
      <c r="J12" s="22" t="str">
        <f t="shared" ca="1" si="1"/>
        <v/>
      </c>
      <c r="K12" s="23"/>
    </row>
    <row r="13" spans="1:13" ht="15.75" customHeight="1" thickBot="1" x14ac:dyDescent="0.2">
      <c r="A13" s="9" t="str">
        <f ca="1">IF(B13="","",CONCATENATE(B13,COUNTIF($B$7:B13,B13)))</f>
        <v>1311</v>
      </c>
      <c r="B13" s="17">
        <f t="shared" ca="1" si="0"/>
        <v>131</v>
      </c>
      <c r="C13" s="87" t="s">
        <v>21</v>
      </c>
      <c r="D13" s="91" t="s">
        <v>28</v>
      </c>
      <c r="E13" s="59">
        <v>22000</v>
      </c>
      <c r="F13" s="60">
        <v>46016</v>
      </c>
      <c r="G13" s="60" t="s">
        <v>9</v>
      </c>
      <c r="H13" s="61">
        <f t="shared" ca="1" si="2"/>
        <v>131</v>
      </c>
      <c r="I13" s="62" t="str">
        <f t="shared" si="3"/>
        <v>Day/s</v>
      </c>
      <c r="J13" s="22" t="str">
        <f t="shared" ca="1" si="1"/>
        <v/>
      </c>
      <c r="K13" s="23"/>
    </row>
    <row r="14" spans="1:13" ht="15.75" customHeight="1" thickBot="1" x14ac:dyDescent="0.2">
      <c r="A14" s="9" t="str">
        <f ca="1">IF(B14="","",CONCATENATE(B14,COUNTIF($B$7:B14,B14)))</f>
        <v>161</v>
      </c>
      <c r="B14" s="17">
        <f t="shared" ca="1" si="0"/>
        <v>16</v>
      </c>
      <c r="C14" s="87" t="s">
        <v>11</v>
      </c>
      <c r="D14" s="91" t="s">
        <v>39</v>
      </c>
      <c r="E14" s="59">
        <v>7500</v>
      </c>
      <c r="F14" s="60">
        <v>45901</v>
      </c>
      <c r="G14" s="60" t="s">
        <v>9</v>
      </c>
      <c r="H14" s="61">
        <f t="shared" ca="1" si="2"/>
        <v>16</v>
      </c>
      <c r="I14" s="62" t="str">
        <f t="shared" si="3"/>
        <v>Day/s</v>
      </c>
      <c r="J14" s="22" t="str">
        <f t="shared" ca="1" si="1"/>
        <v/>
      </c>
      <c r="K14" s="23"/>
    </row>
    <row r="15" spans="1:13" ht="15.75" customHeight="1" thickBot="1" x14ac:dyDescent="0.2">
      <c r="A15" s="9" t="str">
        <f ca="1">IF(B15="","",CONCATENATE(B15,COUNTIF($B$7:B15,B15)))</f>
        <v>481</v>
      </c>
      <c r="B15" s="17">
        <f t="shared" ca="1" si="0"/>
        <v>48</v>
      </c>
      <c r="C15" s="87" t="s">
        <v>17</v>
      </c>
      <c r="D15" s="91" t="s">
        <v>14</v>
      </c>
      <c r="E15" s="59">
        <v>8000</v>
      </c>
      <c r="F15" s="60">
        <v>45933</v>
      </c>
      <c r="G15" s="60" t="s">
        <v>9</v>
      </c>
      <c r="H15" s="61">
        <f t="shared" ca="1" si="2"/>
        <v>48</v>
      </c>
      <c r="I15" s="62" t="str">
        <f t="shared" si="3"/>
        <v>Day/s</v>
      </c>
      <c r="J15" s="22" t="str">
        <f t="shared" ca="1" si="1"/>
        <v/>
      </c>
      <c r="K15" s="23"/>
    </row>
    <row r="16" spans="1:13" ht="15.75" customHeight="1" thickBot="1" x14ac:dyDescent="0.2">
      <c r="A16" s="9" t="str">
        <f ca="1">IF(B16="","",CONCATENATE(B16,COUNTIF($B$7:B16,B16)))</f>
        <v/>
      </c>
      <c r="B16" s="17" t="str">
        <f t="shared" ca="1" si="0"/>
        <v/>
      </c>
      <c r="C16" s="87" t="s">
        <v>22</v>
      </c>
      <c r="D16" s="91" t="s">
        <v>13</v>
      </c>
      <c r="E16" s="59">
        <v>12000</v>
      </c>
      <c r="F16" s="60">
        <v>45869</v>
      </c>
      <c r="G16" s="60" t="s">
        <v>0</v>
      </c>
      <c r="H16" s="61" t="str">
        <f t="shared" ca="1" si="2"/>
        <v/>
      </c>
      <c r="I16" s="62" t="str">
        <f t="shared" si="3"/>
        <v/>
      </c>
      <c r="J16" s="22" t="str">
        <f t="shared" ca="1" si="1"/>
        <v/>
      </c>
      <c r="K16" s="23"/>
    </row>
    <row r="17" spans="1:11" ht="15" thickBot="1" x14ac:dyDescent="0.2">
      <c r="A17" s="9" t="str">
        <f ca="1">IF(B17="","",CONCATENATE(B17,COUNTIF($B$7:B17,B17)))</f>
        <v>-151</v>
      </c>
      <c r="B17" s="17">
        <f t="shared" ca="1" si="0"/>
        <v>-15</v>
      </c>
      <c r="C17" s="87" t="s">
        <v>23</v>
      </c>
      <c r="D17" s="91" t="s">
        <v>25</v>
      </c>
      <c r="E17" s="59">
        <v>40000</v>
      </c>
      <c r="F17" s="60">
        <v>45870</v>
      </c>
      <c r="G17" s="60" t="s">
        <v>9</v>
      </c>
      <c r="H17" s="61">
        <f t="shared" ca="1" si="2"/>
        <v>-15</v>
      </c>
      <c r="I17" s="62" t="str">
        <f t="shared" si="3"/>
        <v>Day/s</v>
      </c>
      <c r="J17" s="22" t="str">
        <f t="shared" ca="1" si="1"/>
        <v>To be collected</v>
      </c>
      <c r="K17" s="23"/>
    </row>
    <row r="18" spans="1:11" ht="15" thickBot="1" x14ac:dyDescent="0.2">
      <c r="A18" s="9" t="str">
        <f ca="1">IF(B18="","",CONCATENATE(B18,COUNTIF($B$7:B18,B18)))</f>
        <v>162</v>
      </c>
      <c r="B18" s="17">
        <f t="shared" ca="1" si="0"/>
        <v>16</v>
      </c>
      <c r="C18" s="87" t="s">
        <v>24</v>
      </c>
      <c r="D18" s="91" t="s">
        <v>26</v>
      </c>
      <c r="E18" s="59">
        <v>3000</v>
      </c>
      <c r="F18" s="60">
        <v>45901</v>
      </c>
      <c r="G18" s="60" t="s">
        <v>9</v>
      </c>
      <c r="H18" s="61">
        <f t="shared" ca="1" si="2"/>
        <v>16</v>
      </c>
      <c r="I18" s="62" t="str">
        <f t="shared" si="3"/>
        <v>Day/s</v>
      </c>
      <c r="J18" s="22" t="str">
        <f t="shared" ca="1" si="1"/>
        <v/>
      </c>
      <c r="K18" s="23"/>
    </row>
    <row r="19" spans="1:11" ht="15" thickBot="1" x14ac:dyDescent="0.2">
      <c r="A19" s="9" t="str">
        <f ca="1">IF(B19="","",CONCATENATE(B19,COUNTIF($B$7:B19,B19)))</f>
        <v>911</v>
      </c>
      <c r="B19" s="17">
        <f t="shared" ca="1" si="0"/>
        <v>91</v>
      </c>
      <c r="C19" s="87" t="s">
        <v>42</v>
      </c>
      <c r="D19" s="91" t="s">
        <v>13</v>
      </c>
      <c r="E19" s="59">
        <v>8000</v>
      </c>
      <c r="F19" s="60">
        <v>45976</v>
      </c>
      <c r="G19" s="60" t="s">
        <v>9</v>
      </c>
      <c r="H19" s="61">
        <f t="shared" ca="1" si="2"/>
        <v>91</v>
      </c>
      <c r="I19" s="62" t="str">
        <f t="shared" si="3"/>
        <v>Day/s</v>
      </c>
      <c r="J19" s="22" t="str">
        <f t="shared" ca="1" si="1"/>
        <v/>
      </c>
      <c r="K19" s="23"/>
    </row>
    <row r="20" spans="1:11" ht="15" thickBot="1" x14ac:dyDescent="0.2">
      <c r="A20" s="9" t="str">
        <f ca="1">IF(B20="","",CONCATENATE(B20,COUNTIF($B$7:B20,B20)))</f>
        <v/>
      </c>
      <c r="B20" s="17" t="str">
        <f t="shared" ref="B20:B83" ca="1" si="4">H20</f>
        <v/>
      </c>
      <c r="C20" s="88"/>
      <c r="D20" s="91"/>
      <c r="E20" s="59"/>
      <c r="F20" s="60"/>
      <c r="G20" s="60"/>
      <c r="H20" s="61" t="str">
        <f t="shared" ca="1" si="2"/>
        <v/>
      </c>
      <c r="I20" s="62" t="str">
        <f t="shared" si="3"/>
        <v/>
      </c>
      <c r="J20" s="22" t="str">
        <f t="shared" si="1"/>
        <v/>
      </c>
      <c r="K20" s="23"/>
    </row>
    <row r="21" spans="1:11" ht="15" thickBot="1" x14ac:dyDescent="0.2">
      <c r="A21" s="9" t="str">
        <f ca="1">IF(B21="","",CONCATENATE(B21,COUNTIF($B$7:B21,B21)))</f>
        <v/>
      </c>
      <c r="B21" s="17" t="str">
        <f t="shared" ca="1" si="4"/>
        <v/>
      </c>
      <c r="C21" s="88"/>
      <c r="D21" s="91"/>
      <c r="E21" s="59"/>
      <c r="F21" s="60"/>
      <c r="G21" s="60"/>
      <c r="H21" s="61" t="str">
        <f t="shared" ca="1" si="2"/>
        <v/>
      </c>
      <c r="I21" s="62" t="str">
        <f t="shared" si="3"/>
        <v/>
      </c>
      <c r="J21" s="22" t="str">
        <f t="shared" si="1"/>
        <v/>
      </c>
      <c r="K21" s="23"/>
    </row>
    <row r="22" spans="1:11" ht="15" thickBot="1" x14ac:dyDescent="0.2">
      <c r="A22" s="9" t="str">
        <f ca="1">IF(B22="","",CONCATENATE(B22,COUNTIF($B$7:B22,B22)))</f>
        <v/>
      </c>
      <c r="B22" s="17" t="str">
        <f t="shared" ca="1" si="4"/>
        <v/>
      </c>
      <c r="C22" s="88"/>
      <c r="D22" s="91"/>
      <c r="E22" s="59"/>
      <c r="F22" s="60"/>
      <c r="G22" s="60"/>
      <c r="H22" s="61" t="str">
        <f t="shared" ca="1" si="2"/>
        <v/>
      </c>
      <c r="I22" s="62" t="str">
        <f t="shared" si="3"/>
        <v/>
      </c>
      <c r="J22" s="22" t="str">
        <f t="shared" si="1"/>
        <v/>
      </c>
      <c r="K22" s="23"/>
    </row>
    <row r="23" spans="1:11" ht="15" thickBot="1" x14ac:dyDescent="0.2">
      <c r="A23" s="9" t="str">
        <f ca="1">IF(B23="","",CONCATENATE(B23,COUNTIF($B$7:B23,B23)))</f>
        <v/>
      </c>
      <c r="B23" s="17" t="str">
        <f t="shared" ca="1" si="4"/>
        <v/>
      </c>
      <c r="C23" s="88"/>
      <c r="D23" s="91"/>
      <c r="E23" s="59"/>
      <c r="F23" s="60"/>
      <c r="G23" s="60"/>
      <c r="H23" s="61" t="str">
        <f t="shared" ca="1" si="2"/>
        <v/>
      </c>
      <c r="I23" s="62" t="str">
        <f t="shared" si="3"/>
        <v/>
      </c>
      <c r="J23" s="22" t="str">
        <f t="shared" si="1"/>
        <v/>
      </c>
      <c r="K23" s="23"/>
    </row>
    <row r="24" spans="1:11" ht="15" thickBot="1" x14ac:dyDescent="0.2">
      <c r="A24" s="9" t="str">
        <f ca="1">IF(B24="","",CONCATENATE(B24,COUNTIF($B$7:B24,B24)))</f>
        <v/>
      </c>
      <c r="B24" s="17" t="str">
        <f t="shared" ca="1" si="4"/>
        <v/>
      </c>
      <c r="C24" s="88"/>
      <c r="D24" s="91"/>
      <c r="E24" s="59"/>
      <c r="F24" s="60"/>
      <c r="G24" s="60"/>
      <c r="H24" s="61" t="str">
        <f t="shared" ca="1" si="2"/>
        <v/>
      </c>
      <c r="I24" s="62" t="str">
        <f t="shared" si="3"/>
        <v/>
      </c>
      <c r="J24" s="22" t="str">
        <f t="shared" si="1"/>
        <v/>
      </c>
      <c r="K24" s="23"/>
    </row>
    <row r="25" spans="1:11" ht="15" thickBot="1" x14ac:dyDescent="0.2">
      <c r="A25" s="9" t="str">
        <f ca="1">IF(B25="","",CONCATENATE(B25,COUNTIF($B$7:B25,B25)))</f>
        <v/>
      </c>
      <c r="B25" s="17" t="str">
        <f t="shared" ca="1" si="4"/>
        <v/>
      </c>
      <c r="C25" s="88"/>
      <c r="D25" s="91"/>
      <c r="E25" s="59"/>
      <c r="F25" s="60"/>
      <c r="G25" s="60"/>
      <c r="H25" s="61" t="str">
        <f t="shared" ca="1" si="2"/>
        <v/>
      </c>
      <c r="I25" s="62" t="str">
        <f t="shared" si="3"/>
        <v/>
      </c>
      <c r="J25" s="22" t="str">
        <f t="shared" si="1"/>
        <v/>
      </c>
      <c r="K25" s="23"/>
    </row>
    <row r="26" spans="1:11" ht="15" thickBot="1" x14ac:dyDescent="0.2">
      <c r="A26" s="9" t="str">
        <f ca="1">IF(B26="","",CONCATENATE(B26,COUNTIF($B$7:B26,B26)))</f>
        <v/>
      </c>
      <c r="B26" s="17" t="str">
        <f t="shared" ca="1" si="4"/>
        <v/>
      </c>
      <c r="C26" s="88"/>
      <c r="D26" s="91"/>
      <c r="E26" s="59"/>
      <c r="F26" s="60"/>
      <c r="G26" s="60"/>
      <c r="H26" s="61" t="str">
        <f t="shared" ca="1" si="2"/>
        <v/>
      </c>
      <c r="I26" s="62" t="str">
        <f t="shared" si="3"/>
        <v/>
      </c>
      <c r="J26" s="22" t="str">
        <f t="shared" si="1"/>
        <v/>
      </c>
      <c r="K26" s="23"/>
    </row>
    <row r="27" spans="1:11" ht="15" thickBot="1" x14ac:dyDescent="0.2">
      <c r="A27" s="9" t="str">
        <f ca="1">IF(B27="","",CONCATENATE(B27,COUNTIF($B$7:B27,B27)))</f>
        <v/>
      </c>
      <c r="B27" s="17" t="str">
        <f t="shared" ca="1" si="4"/>
        <v/>
      </c>
      <c r="C27" s="88"/>
      <c r="D27" s="91"/>
      <c r="E27" s="59"/>
      <c r="F27" s="60"/>
      <c r="G27" s="60"/>
      <c r="H27" s="61" t="str">
        <f t="shared" ca="1" si="2"/>
        <v/>
      </c>
      <c r="I27" s="62" t="str">
        <f t="shared" si="3"/>
        <v/>
      </c>
      <c r="J27" s="22" t="str">
        <f t="shared" si="1"/>
        <v/>
      </c>
      <c r="K27" s="23"/>
    </row>
    <row r="28" spans="1:11" ht="15" thickBot="1" x14ac:dyDescent="0.2">
      <c r="A28" s="9" t="str">
        <f ca="1">IF(B28="","",CONCATENATE(B28,COUNTIF($B$7:B28,B28)))</f>
        <v/>
      </c>
      <c r="B28" s="17" t="str">
        <f t="shared" ca="1" si="4"/>
        <v/>
      </c>
      <c r="C28" s="88"/>
      <c r="D28" s="91"/>
      <c r="E28" s="59"/>
      <c r="F28" s="60"/>
      <c r="G28" s="60"/>
      <c r="H28" s="61" t="str">
        <f t="shared" ca="1" si="2"/>
        <v/>
      </c>
      <c r="I28" s="62" t="str">
        <f t="shared" si="3"/>
        <v/>
      </c>
      <c r="J28" s="22" t="str">
        <f t="shared" si="1"/>
        <v/>
      </c>
      <c r="K28" s="23"/>
    </row>
    <row r="29" spans="1:11" ht="15" thickBot="1" x14ac:dyDescent="0.2">
      <c r="A29" s="9" t="str">
        <f ca="1">IF(B29="","",CONCATENATE(B29,COUNTIF($B$7:B29,B29)))</f>
        <v/>
      </c>
      <c r="B29" s="17" t="str">
        <f t="shared" ca="1" si="4"/>
        <v/>
      </c>
      <c r="C29" s="88"/>
      <c r="D29" s="91"/>
      <c r="E29" s="59"/>
      <c r="F29" s="60"/>
      <c r="G29" s="60"/>
      <c r="H29" s="61" t="str">
        <f t="shared" ca="1" si="2"/>
        <v/>
      </c>
      <c r="I29" s="62" t="str">
        <f t="shared" si="3"/>
        <v/>
      </c>
      <c r="J29" s="22" t="str">
        <f t="shared" si="1"/>
        <v/>
      </c>
      <c r="K29" s="23"/>
    </row>
    <row r="30" spans="1:11" ht="15" thickBot="1" x14ac:dyDescent="0.2">
      <c r="A30" s="9" t="str">
        <f ca="1">IF(B30="","",CONCATENATE(B30,COUNTIF($B$7:B30,B30)))</f>
        <v/>
      </c>
      <c r="B30" s="17" t="str">
        <f t="shared" ca="1" si="4"/>
        <v/>
      </c>
      <c r="C30" s="88"/>
      <c r="D30" s="91"/>
      <c r="E30" s="59"/>
      <c r="F30" s="60"/>
      <c r="G30" s="60"/>
      <c r="H30" s="61" t="str">
        <f t="shared" ca="1" si="2"/>
        <v/>
      </c>
      <c r="I30" s="62" t="str">
        <f t="shared" si="3"/>
        <v/>
      </c>
      <c r="J30" s="22" t="str">
        <f t="shared" si="1"/>
        <v/>
      </c>
      <c r="K30" s="23"/>
    </row>
    <row r="31" spans="1:11" ht="15" thickBot="1" x14ac:dyDescent="0.2">
      <c r="A31" s="9" t="str">
        <f ca="1">IF(B31="","",CONCATENATE(B31,COUNTIF($B$7:B31,B31)))</f>
        <v/>
      </c>
      <c r="B31" s="17" t="str">
        <f t="shared" ca="1" si="4"/>
        <v/>
      </c>
      <c r="C31" s="88"/>
      <c r="D31" s="91"/>
      <c r="E31" s="59"/>
      <c r="F31" s="60"/>
      <c r="G31" s="60"/>
      <c r="H31" s="61" t="str">
        <f t="shared" ca="1" si="2"/>
        <v/>
      </c>
      <c r="I31" s="62" t="str">
        <f t="shared" si="3"/>
        <v/>
      </c>
      <c r="J31" s="22" t="str">
        <f t="shared" si="1"/>
        <v/>
      </c>
      <c r="K31" s="23"/>
    </row>
    <row r="32" spans="1:11" ht="15" thickBot="1" x14ac:dyDescent="0.2">
      <c r="A32" s="9" t="str">
        <f ca="1">IF(B32="","",CONCATENATE(B32,COUNTIF($B$7:B32,B32)))</f>
        <v/>
      </c>
      <c r="B32" s="17" t="str">
        <f t="shared" ca="1" si="4"/>
        <v/>
      </c>
      <c r="C32" s="88"/>
      <c r="D32" s="91"/>
      <c r="E32" s="59"/>
      <c r="F32" s="60"/>
      <c r="G32" s="60"/>
      <c r="H32" s="61" t="str">
        <f t="shared" ca="1" si="2"/>
        <v/>
      </c>
      <c r="I32" s="62" t="str">
        <f t="shared" si="3"/>
        <v/>
      </c>
      <c r="J32" s="22" t="str">
        <f t="shared" si="1"/>
        <v/>
      </c>
      <c r="K32" s="23"/>
    </row>
    <row r="33" spans="1:11" ht="15" thickBot="1" x14ac:dyDescent="0.2">
      <c r="A33" s="9" t="str">
        <f ca="1">IF(B33="","",CONCATENATE(B33,COUNTIF($B$7:B33,B33)))</f>
        <v/>
      </c>
      <c r="B33" s="17" t="str">
        <f t="shared" ca="1" si="4"/>
        <v/>
      </c>
      <c r="C33" s="88"/>
      <c r="D33" s="91"/>
      <c r="E33" s="59"/>
      <c r="F33" s="60"/>
      <c r="G33" s="60"/>
      <c r="H33" s="61" t="str">
        <f t="shared" ca="1" si="2"/>
        <v/>
      </c>
      <c r="I33" s="62" t="str">
        <f t="shared" si="3"/>
        <v/>
      </c>
      <c r="J33" s="22" t="str">
        <f t="shared" si="1"/>
        <v/>
      </c>
      <c r="K33" s="23"/>
    </row>
    <row r="34" spans="1:11" ht="15" thickBot="1" x14ac:dyDescent="0.2">
      <c r="A34" s="9" t="str">
        <f ca="1">IF(B34="","",CONCATENATE(B34,COUNTIF($B$7:B34,B34)))</f>
        <v/>
      </c>
      <c r="B34" s="17" t="str">
        <f t="shared" ca="1" si="4"/>
        <v/>
      </c>
      <c r="C34" s="88"/>
      <c r="D34" s="91"/>
      <c r="E34" s="59"/>
      <c r="F34" s="60"/>
      <c r="G34" s="60"/>
      <c r="H34" s="61" t="str">
        <f t="shared" ca="1" si="2"/>
        <v/>
      </c>
      <c r="I34" s="62" t="str">
        <f t="shared" si="3"/>
        <v/>
      </c>
      <c r="J34" s="22" t="str">
        <f t="shared" si="1"/>
        <v/>
      </c>
      <c r="K34" s="23"/>
    </row>
    <row r="35" spans="1:11" ht="15" thickBot="1" x14ac:dyDescent="0.2">
      <c r="A35" s="9" t="str">
        <f ca="1">IF(B35="","",CONCATENATE(B35,COUNTIF($B$7:B35,B35)))</f>
        <v/>
      </c>
      <c r="B35" s="17" t="str">
        <f t="shared" ca="1" si="4"/>
        <v/>
      </c>
      <c r="C35" s="88"/>
      <c r="D35" s="91"/>
      <c r="E35" s="59"/>
      <c r="F35" s="60"/>
      <c r="G35" s="60"/>
      <c r="H35" s="61" t="str">
        <f t="shared" ca="1" si="2"/>
        <v/>
      </c>
      <c r="I35" s="62" t="str">
        <f t="shared" si="3"/>
        <v/>
      </c>
      <c r="J35" s="22" t="str">
        <f t="shared" si="1"/>
        <v/>
      </c>
      <c r="K35" s="23"/>
    </row>
    <row r="36" spans="1:11" ht="15" thickBot="1" x14ac:dyDescent="0.2">
      <c r="A36" s="9" t="str">
        <f ca="1">IF(B36="","",CONCATENATE(B36,COUNTIF($B$7:B36,B36)))</f>
        <v/>
      </c>
      <c r="B36" s="17" t="str">
        <f t="shared" ca="1" si="4"/>
        <v/>
      </c>
      <c r="C36" s="88"/>
      <c r="D36" s="91"/>
      <c r="E36" s="59"/>
      <c r="F36" s="60"/>
      <c r="G36" s="60"/>
      <c r="H36" s="61" t="str">
        <f t="shared" ca="1" si="2"/>
        <v/>
      </c>
      <c r="I36" s="62" t="str">
        <f t="shared" si="3"/>
        <v/>
      </c>
      <c r="J36" s="22" t="str">
        <f t="shared" si="1"/>
        <v/>
      </c>
      <c r="K36" s="23"/>
    </row>
    <row r="37" spans="1:11" ht="15" thickBot="1" x14ac:dyDescent="0.2">
      <c r="A37" s="9" t="str">
        <f ca="1">IF(B37="","",CONCATENATE(B37,COUNTIF($B$7:B37,B37)))</f>
        <v/>
      </c>
      <c r="B37" s="17" t="str">
        <f t="shared" ca="1" si="4"/>
        <v/>
      </c>
      <c r="C37" s="88"/>
      <c r="D37" s="91"/>
      <c r="E37" s="59"/>
      <c r="F37" s="60"/>
      <c r="G37" s="60"/>
      <c r="H37" s="61" t="str">
        <f t="shared" ca="1" si="2"/>
        <v/>
      </c>
      <c r="I37" s="62" t="str">
        <f t="shared" si="3"/>
        <v/>
      </c>
      <c r="J37" s="22" t="str">
        <f t="shared" si="1"/>
        <v/>
      </c>
      <c r="K37" s="23"/>
    </row>
    <row r="38" spans="1:11" ht="15" thickBot="1" x14ac:dyDescent="0.2">
      <c r="A38" s="9" t="str">
        <f ca="1">IF(B38="","",CONCATENATE(B38,COUNTIF($B$7:B38,B38)))</f>
        <v/>
      </c>
      <c r="B38" s="17" t="str">
        <f t="shared" ca="1" si="4"/>
        <v/>
      </c>
      <c r="C38" s="88"/>
      <c r="D38" s="91"/>
      <c r="E38" s="59"/>
      <c r="F38" s="60"/>
      <c r="G38" s="60"/>
      <c r="H38" s="61" t="str">
        <f t="shared" ca="1" si="2"/>
        <v/>
      </c>
      <c r="I38" s="62" t="str">
        <f t="shared" si="3"/>
        <v/>
      </c>
      <c r="J38" s="22" t="str">
        <f t="shared" si="1"/>
        <v/>
      </c>
      <c r="K38" s="23"/>
    </row>
    <row r="39" spans="1:11" ht="15" thickBot="1" x14ac:dyDescent="0.2">
      <c r="A39" s="9" t="str">
        <f ca="1">IF(B39="","",CONCATENATE(B39,COUNTIF($B$7:B39,B39)))</f>
        <v/>
      </c>
      <c r="B39" s="17" t="str">
        <f t="shared" ca="1" si="4"/>
        <v/>
      </c>
      <c r="C39" s="88"/>
      <c r="D39" s="91"/>
      <c r="E39" s="59"/>
      <c r="F39" s="60"/>
      <c r="G39" s="60"/>
      <c r="H39" s="61" t="str">
        <f t="shared" ca="1" si="2"/>
        <v/>
      </c>
      <c r="I39" s="62" t="str">
        <f t="shared" si="3"/>
        <v/>
      </c>
      <c r="J39" s="22" t="str">
        <f t="shared" si="1"/>
        <v/>
      </c>
      <c r="K39" s="23"/>
    </row>
    <row r="40" spans="1:11" ht="15" thickBot="1" x14ac:dyDescent="0.2">
      <c r="A40" s="9" t="str">
        <f ca="1">IF(B40="","",CONCATENATE(B40,COUNTIF($B$7:B40,B40)))</f>
        <v/>
      </c>
      <c r="B40" s="17" t="str">
        <f t="shared" ca="1" si="4"/>
        <v/>
      </c>
      <c r="C40" s="88"/>
      <c r="D40" s="91"/>
      <c r="E40" s="59"/>
      <c r="F40" s="60"/>
      <c r="G40" s="60"/>
      <c r="H40" s="61" t="str">
        <f t="shared" ca="1" si="2"/>
        <v/>
      </c>
      <c r="I40" s="62" t="str">
        <f t="shared" si="3"/>
        <v/>
      </c>
      <c r="J40" s="22" t="str">
        <f t="shared" si="1"/>
        <v/>
      </c>
      <c r="K40" s="23"/>
    </row>
    <row r="41" spans="1:11" ht="15" thickBot="1" x14ac:dyDescent="0.2">
      <c r="A41" s="9" t="str">
        <f ca="1">IF(B41="","",CONCATENATE(B41,COUNTIF($B$7:B41,B41)))</f>
        <v/>
      </c>
      <c r="B41" s="17" t="str">
        <f t="shared" ca="1" si="4"/>
        <v/>
      </c>
      <c r="C41" s="88"/>
      <c r="D41" s="91"/>
      <c r="E41" s="59"/>
      <c r="F41" s="60"/>
      <c r="G41" s="60"/>
      <c r="H41" s="61" t="str">
        <f t="shared" ca="1" si="2"/>
        <v/>
      </c>
      <c r="I41" s="62" t="str">
        <f t="shared" si="3"/>
        <v/>
      </c>
      <c r="J41" s="22" t="str">
        <f t="shared" si="1"/>
        <v/>
      </c>
      <c r="K41" s="23"/>
    </row>
    <row r="42" spans="1:11" ht="15" thickBot="1" x14ac:dyDescent="0.2">
      <c r="A42" s="9" t="str">
        <f ca="1">IF(B42="","",CONCATENATE(B42,COUNTIF($B$7:B42,B42)))</f>
        <v/>
      </c>
      <c r="B42" s="17" t="str">
        <f t="shared" ca="1" si="4"/>
        <v/>
      </c>
      <c r="C42" s="88"/>
      <c r="D42" s="91"/>
      <c r="E42" s="59"/>
      <c r="F42" s="60"/>
      <c r="G42" s="60"/>
      <c r="H42" s="61" t="str">
        <f t="shared" ca="1" si="2"/>
        <v/>
      </c>
      <c r="I42" s="62" t="str">
        <f t="shared" si="3"/>
        <v/>
      </c>
      <c r="J42" s="22" t="str">
        <f t="shared" si="1"/>
        <v/>
      </c>
      <c r="K42" s="23"/>
    </row>
    <row r="43" spans="1:11" ht="15" thickBot="1" x14ac:dyDescent="0.2">
      <c r="A43" s="9" t="str">
        <f ca="1">IF(B43="","",CONCATENATE(B43,COUNTIF($B$7:B43,B43)))</f>
        <v/>
      </c>
      <c r="B43" s="17" t="str">
        <f t="shared" ca="1" si="4"/>
        <v/>
      </c>
      <c r="C43" s="88"/>
      <c r="D43" s="91"/>
      <c r="E43" s="59"/>
      <c r="F43" s="60"/>
      <c r="G43" s="60"/>
      <c r="H43" s="61" t="str">
        <f t="shared" ca="1" si="2"/>
        <v/>
      </c>
      <c r="I43" s="62" t="str">
        <f t="shared" si="3"/>
        <v/>
      </c>
      <c r="J43" s="22" t="str">
        <f t="shared" si="1"/>
        <v/>
      </c>
      <c r="K43" s="23"/>
    </row>
    <row r="44" spans="1:11" ht="15" thickBot="1" x14ac:dyDescent="0.2">
      <c r="A44" s="9" t="str">
        <f ca="1">IF(B44="","",CONCATENATE(B44,COUNTIF($B$7:B44,B44)))</f>
        <v/>
      </c>
      <c r="B44" s="17" t="str">
        <f t="shared" ca="1" si="4"/>
        <v/>
      </c>
      <c r="C44" s="88"/>
      <c r="D44" s="91"/>
      <c r="E44" s="59"/>
      <c r="F44" s="60"/>
      <c r="G44" s="60"/>
      <c r="H44" s="61" t="str">
        <f t="shared" ca="1" si="2"/>
        <v/>
      </c>
      <c r="I44" s="62" t="str">
        <f t="shared" si="3"/>
        <v/>
      </c>
      <c r="J44" s="22" t="str">
        <f t="shared" si="1"/>
        <v/>
      </c>
      <c r="K44" s="23"/>
    </row>
    <row r="45" spans="1:11" ht="15" thickBot="1" x14ac:dyDescent="0.2">
      <c r="A45" s="9" t="str">
        <f ca="1">IF(B45="","",CONCATENATE(B45,COUNTIF($B$7:B45,B45)))</f>
        <v/>
      </c>
      <c r="B45" s="17" t="str">
        <f t="shared" ca="1" si="4"/>
        <v/>
      </c>
      <c r="C45" s="88"/>
      <c r="D45" s="91"/>
      <c r="E45" s="59"/>
      <c r="F45" s="60"/>
      <c r="G45" s="60"/>
      <c r="H45" s="61" t="str">
        <f t="shared" ca="1" si="2"/>
        <v/>
      </c>
      <c r="I45" s="62" t="str">
        <f t="shared" si="3"/>
        <v/>
      </c>
      <c r="J45" s="22" t="str">
        <f t="shared" si="1"/>
        <v/>
      </c>
      <c r="K45" s="23"/>
    </row>
    <row r="46" spans="1:11" ht="15" thickBot="1" x14ac:dyDescent="0.2">
      <c r="A46" s="9" t="str">
        <f ca="1">IF(B46="","",CONCATENATE(B46,COUNTIF($B$7:B46,B46)))</f>
        <v/>
      </c>
      <c r="B46" s="17" t="str">
        <f t="shared" ca="1" si="4"/>
        <v/>
      </c>
      <c r="C46" s="88"/>
      <c r="D46" s="91"/>
      <c r="E46" s="59"/>
      <c r="F46" s="60"/>
      <c r="G46" s="60"/>
      <c r="H46" s="61" t="str">
        <f t="shared" ca="1" si="2"/>
        <v/>
      </c>
      <c r="I46" s="62" t="str">
        <f t="shared" si="3"/>
        <v/>
      </c>
      <c r="J46" s="22" t="str">
        <f t="shared" si="1"/>
        <v/>
      </c>
      <c r="K46" s="23"/>
    </row>
    <row r="47" spans="1:11" ht="15" thickBot="1" x14ac:dyDescent="0.2">
      <c r="A47" s="9" t="str">
        <f ca="1">IF(B47="","",CONCATENATE(B47,COUNTIF($B$7:B47,B47)))</f>
        <v/>
      </c>
      <c r="B47" s="17" t="str">
        <f t="shared" ca="1" si="4"/>
        <v/>
      </c>
      <c r="C47" s="88"/>
      <c r="D47" s="91"/>
      <c r="E47" s="59"/>
      <c r="F47" s="60"/>
      <c r="G47" s="60"/>
      <c r="H47" s="61" t="str">
        <f t="shared" ca="1" si="2"/>
        <v/>
      </c>
      <c r="I47" s="62" t="str">
        <f t="shared" si="3"/>
        <v/>
      </c>
      <c r="J47" s="22" t="str">
        <f t="shared" si="1"/>
        <v/>
      </c>
      <c r="K47" s="23"/>
    </row>
    <row r="48" spans="1:11" ht="15" thickBot="1" x14ac:dyDescent="0.2">
      <c r="A48" s="9" t="str">
        <f ca="1">IF(B48="","",CONCATENATE(B48,COUNTIF($B$7:B48,B48)))</f>
        <v/>
      </c>
      <c r="B48" s="17" t="str">
        <f t="shared" ca="1" si="4"/>
        <v/>
      </c>
      <c r="C48" s="88"/>
      <c r="D48" s="91"/>
      <c r="E48" s="59"/>
      <c r="F48" s="60"/>
      <c r="G48" s="60"/>
      <c r="H48" s="61" t="str">
        <f t="shared" ca="1" si="2"/>
        <v/>
      </c>
      <c r="I48" s="62" t="str">
        <f t="shared" si="3"/>
        <v/>
      </c>
      <c r="J48" s="22" t="str">
        <f t="shared" si="1"/>
        <v/>
      </c>
      <c r="K48" s="23"/>
    </row>
    <row r="49" spans="1:11" ht="15" thickBot="1" x14ac:dyDescent="0.2">
      <c r="A49" s="9" t="str">
        <f ca="1">IF(B49="","",CONCATENATE(B49,COUNTIF($B$7:B49,B49)))</f>
        <v/>
      </c>
      <c r="B49" s="17" t="str">
        <f t="shared" ca="1" si="4"/>
        <v/>
      </c>
      <c r="C49" s="88"/>
      <c r="D49" s="91"/>
      <c r="E49" s="59"/>
      <c r="F49" s="60"/>
      <c r="G49" s="60"/>
      <c r="H49" s="61" t="str">
        <f t="shared" ca="1" si="2"/>
        <v/>
      </c>
      <c r="I49" s="62" t="str">
        <f t="shared" si="3"/>
        <v/>
      </c>
      <c r="J49" s="22" t="str">
        <f t="shared" si="1"/>
        <v/>
      </c>
      <c r="K49" s="23"/>
    </row>
    <row r="50" spans="1:11" ht="15" thickBot="1" x14ac:dyDescent="0.2">
      <c r="A50" s="9" t="str">
        <f ca="1">IF(B50="","",CONCATENATE(B50,COUNTIF($B$7:B50,B50)))</f>
        <v/>
      </c>
      <c r="B50" s="17" t="str">
        <f t="shared" ca="1" si="4"/>
        <v/>
      </c>
      <c r="C50" s="88"/>
      <c r="D50" s="91"/>
      <c r="E50" s="59"/>
      <c r="F50" s="60"/>
      <c r="G50" s="60"/>
      <c r="H50" s="61" t="str">
        <f t="shared" ca="1" si="2"/>
        <v/>
      </c>
      <c r="I50" s="62" t="str">
        <f t="shared" si="3"/>
        <v/>
      </c>
      <c r="J50" s="22" t="str">
        <f t="shared" si="1"/>
        <v/>
      </c>
      <c r="K50" s="23"/>
    </row>
    <row r="51" spans="1:11" ht="15" thickBot="1" x14ac:dyDescent="0.2">
      <c r="A51" s="9" t="str">
        <f ca="1">IF(B51="","",CONCATENATE(B51,COUNTIF($B$7:B51,B51)))</f>
        <v/>
      </c>
      <c r="B51" s="17" t="str">
        <f t="shared" ca="1" si="4"/>
        <v/>
      </c>
      <c r="C51" s="88"/>
      <c r="D51" s="91"/>
      <c r="E51" s="59"/>
      <c r="F51" s="60"/>
      <c r="G51" s="60"/>
      <c r="H51" s="61" t="str">
        <f t="shared" ca="1" si="2"/>
        <v/>
      </c>
      <c r="I51" s="62" t="str">
        <f t="shared" si="3"/>
        <v/>
      </c>
      <c r="J51" s="22" t="str">
        <f t="shared" si="1"/>
        <v/>
      </c>
      <c r="K51" s="23"/>
    </row>
    <row r="52" spans="1:11" ht="15" thickBot="1" x14ac:dyDescent="0.2">
      <c r="A52" s="9" t="str">
        <f ca="1">IF(B52="","",CONCATENATE(B52,COUNTIF($B$7:B52,B52)))</f>
        <v/>
      </c>
      <c r="B52" s="17" t="str">
        <f t="shared" ca="1" si="4"/>
        <v/>
      </c>
      <c r="C52" s="88"/>
      <c r="D52" s="91"/>
      <c r="E52" s="59"/>
      <c r="F52" s="60"/>
      <c r="G52" s="60"/>
      <c r="H52" s="61" t="str">
        <f t="shared" ca="1" si="2"/>
        <v/>
      </c>
      <c r="I52" s="62" t="str">
        <f t="shared" si="3"/>
        <v/>
      </c>
      <c r="J52" s="22" t="str">
        <f t="shared" si="1"/>
        <v/>
      </c>
      <c r="K52" s="23"/>
    </row>
    <row r="53" spans="1:11" ht="15" thickBot="1" x14ac:dyDescent="0.2">
      <c r="A53" s="9" t="str">
        <f ca="1">IF(B53="","",CONCATENATE(B53,COUNTIF($B$7:B53,B53)))</f>
        <v/>
      </c>
      <c r="B53" s="17" t="str">
        <f t="shared" ca="1" si="4"/>
        <v/>
      </c>
      <c r="C53" s="88"/>
      <c r="D53" s="91"/>
      <c r="E53" s="59"/>
      <c r="F53" s="60"/>
      <c r="G53" s="60"/>
      <c r="H53" s="61" t="str">
        <f t="shared" ca="1" si="2"/>
        <v/>
      </c>
      <c r="I53" s="62" t="str">
        <f t="shared" si="3"/>
        <v/>
      </c>
      <c r="J53" s="22" t="str">
        <f t="shared" si="1"/>
        <v/>
      </c>
      <c r="K53" s="23"/>
    </row>
    <row r="54" spans="1:11" ht="15" thickBot="1" x14ac:dyDescent="0.2">
      <c r="A54" s="9" t="str">
        <f ca="1">IF(B54="","",CONCATENATE(B54,COUNTIF($B$7:B54,B54)))</f>
        <v/>
      </c>
      <c r="B54" s="17" t="str">
        <f t="shared" ca="1" si="4"/>
        <v/>
      </c>
      <c r="C54" s="88"/>
      <c r="D54" s="91"/>
      <c r="E54" s="59"/>
      <c r="F54" s="60"/>
      <c r="G54" s="60"/>
      <c r="H54" s="61" t="str">
        <f t="shared" ca="1" si="2"/>
        <v/>
      </c>
      <c r="I54" s="62" t="str">
        <f t="shared" si="3"/>
        <v/>
      </c>
      <c r="J54" s="22" t="str">
        <f t="shared" si="1"/>
        <v/>
      </c>
      <c r="K54" s="23"/>
    </row>
    <row r="55" spans="1:11" ht="15" thickBot="1" x14ac:dyDescent="0.2">
      <c r="A55" s="9" t="str">
        <f ca="1">IF(B55="","",CONCATENATE(B55,COUNTIF($B$7:B55,B55)))</f>
        <v/>
      </c>
      <c r="B55" s="17" t="str">
        <f t="shared" ca="1" si="4"/>
        <v/>
      </c>
      <c r="C55" s="88"/>
      <c r="D55" s="91"/>
      <c r="E55" s="59"/>
      <c r="F55" s="60"/>
      <c r="G55" s="60"/>
      <c r="H55" s="61" t="str">
        <f t="shared" ca="1" si="2"/>
        <v/>
      </c>
      <c r="I55" s="62" t="str">
        <f t="shared" si="3"/>
        <v/>
      </c>
      <c r="J55" s="22" t="str">
        <f t="shared" si="1"/>
        <v/>
      </c>
      <c r="K55" s="23"/>
    </row>
    <row r="56" spans="1:11" ht="15" thickBot="1" x14ac:dyDescent="0.2">
      <c r="A56" s="9" t="str">
        <f ca="1">IF(B56="","",CONCATENATE(B56,COUNTIF($B$7:B56,B56)))</f>
        <v/>
      </c>
      <c r="B56" s="17" t="str">
        <f t="shared" ca="1" si="4"/>
        <v/>
      </c>
      <c r="C56" s="88"/>
      <c r="D56" s="91"/>
      <c r="E56" s="59"/>
      <c r="F56" s="60"/>
      <c r="G56" s="60"/>
      <c r="H56" s="61" t="str">
        <f t="shared" ca="1" si="2"/>
        <v/>
      </c>
      <c r="I56" s="62" t="str">
        <f t="shared" si="3"/>
        <v/>
      </c>
      <c r="J56" s="22" t="str">
        <f t="shared" si="1"/>
        <v/>
      </c>
      <c r="K56" s="23"/>
    </row>
    <row r="57" spans="1:11" ht="15" thickBot="1" x14ac:dyDescent="0.2">
      <c r="A57" s="9" t="str">
        <f ca="1">IF(B57="","",CONCATENATE(B57,COUNTIF($B$7:B57,B57)))</f>
        <v/>
      </c>
      <c r="B57" s="17" t="str">
        <f t="shared" ca="1" si="4"/>
        <v/>
      </c>
      <c r="C57" s="88"/>
      <c r="D57" s="91"/>
      <c r="E57" s="59"/>
      <c r="F57" s="60"/>
      <c r="G57" s="60"/>
      <c r="H57" s="61" t="str">
        <f t="shared" ca="1" si="2"/>
        <v/>
      </c>
      <c r="I57" s="62" t="str">
        <f t="shared" si="3"/>
        <v/>
      </c>
      <c r="J57" s="22" t="str">
        <f t="shared" si="1"/>
        <v/>
      </c>
      <c r="K57" s="23"/>
    </row>
    <row r="58" spans="1:11" ht="15" thickBot="1" x14ac:dyDescent="0.2">
      <c r="A58" s="9" t="str">
        <f ca="1">IF(B58="","",CONCATENATE(B58,COUNTIF($B$7:B58,B58)))</f>
        <v/>
      </c>
      <c r="B58" s="17" t="str">
        <f t="shared" ca="1" si="4"/>
        <v/>
      </c>
      <c r="C58" s="88"/>
      <c r="D58" s="91"/>
      <c r="E58" s="59"/>
      <c r="F58" s="60"/>
      <c r="G58" s="60"/>
      <c r="H58" s="61" t="str">
        <f t="shared" ca="1" si="2"/>
        <v/>
      </c>
      <c r="I58" s="62" t="str">
        <f t="shared" si="3"/>
        <v/>
      </c>
      <c r="J58" s="22" t="str">
        <f t="shared" si="1"/>
        <v/>
      </c>
      <c r="K58" s="23"/>
    </row>
    <row r="59" spans="1:11" ht="15" thickBot="1" x14ac:dyDescent="0.2">
      <c r="A59" s="9" t="str">
        <f ca="1">IF(B59="","",CONCATENATE(B59,COUNTIF($B$7:B59,B59)))</f>
        <v/>
      </c>
      <c r="B59" s="17" t="str">
        <f t="shared" ca="1" si="4"/>
        <v/>
      </c>
      <c r="C59" s="88"/>
      <c r="D59" s="91"/>
      <c r="E59" s="59"/>
      <c r="F59" s="60"/>
      <c r="G59" s="60"/>
      <c r="H59" s="61" t="str">
        <f t="shared" ca="1" si="2"/>
        <v/>
      </c>
      <c r="I59" s="62" t="str">
        <f t="shared" si="3"/>
        <v/>
      </c>
      <c r="J59" s="22" t="str">
        <f t="shared" si="1"/>
        <v/>
      </c>
      <c r="K59" s="23"/>
    </row>
    <row r="60" spans="1:11" ht="15" thickBot="1" x14ac:dyDescent="0.2">
      <c r="A60" s="9" t="str">
        <f ca="1">IF(B60="","",CONCATENATE(B60,COUNTIF($B$7:B60,B60)))</f>
        <v/>
      </c>
      <c r="B60" s="17" t="str">
        <f t="shared" ca="1" si="4"/>
        <v/>
      </c>
      <c r="C60" s="88"/>
      <c r="D60" s="91"/>
      <c r="E60" s="59"/>
      <c r="F60" s="60"/>
      <c r="G60" s="60"/>
      <c r="H60" s="61" t="str">
        <f t="shared" ca="1" si="2"/>
        <v/>
      </c>
      <c r="I60" s="62" t="str">
        <f t="shared" si="3"/>
        <v/>
      </c>
      <c r="J60" s="22" t="str">
        <f t="shared" si="1"/>
        <v/>
      </c>
      <c r="K60" s="23"/>
    </row>
    <row r="61" spans="1:11" ht="15" thickBot="1" x14ac:dyDescent="0.2">
      <c r="A61" s="9" t="str">
        <f ca="1">IF(B61="","",CONCATENATE(B61,COUNTIF($B$7:B61,B61)))</f>
        <v/>
      </c>
      <c r="B61" s="17" t="str">
        <f t="shared" ca="1" si="4"/>
        <v/>
      </c>
      <c r="C61" s="88"/>
      <c r="D61" s="91"/>
      <c r="E61" s="59"/>
      <c r="F61" s="60"/>
      <c r="G61" s="60"/>
      <c r="H61" s="61" t="str">
        <f t="shared" ca="1" si="2"/>
        <v/>
      </c>
      <c r="I61" s="62" t="str">
        <f t="shared" si="3"/>
        <v/>
      </c>
      <c r="J61" s="22" t="str">
        <f t="shared" si="1"/>
        <v/>
      </c>
      <c r="K61" s="23"/>
    </row>
    <row r="62" spans="1:11" ht="15" thickBot="1" x14ac:dyDescent="0.2">
      <c r="A62" s="9" t="str">
        <f ca="1">IF(B62="","",CONCATENATE(B62,COUNTIF($B$7:B62,B62)))</f>
        <v/>
      </c>
      <c r="B62" s="17" t="str">
        <f t="shared" ca="1" si="4"/>
        <v/>
      </c>
      <c r="C62" s="88"/>
      <c r="D62" s="91"/>
      <c r="E62" s="59"/>
      <c r="F62" s="60"/>
      <c r="G62" s="60"/>
      <c r="H62" s="61" t="str">
        <f t="shared" ca="1" si="2"/>
        <v/>
      </c>
      <c r="I62" s="62" t="str">
        <f t="shared" si="3"/>
        <v/>
      </c>
      <c r="J62" s="22" t="str">
        <f t="shared" si="1"/>
        <v/>
      </c>
      <c r="K62" s="23"/>
    </row>
    <row r="63" spans="1:11" ht="15" thickBot="1" x14ac:dyDescent="0.2">
      <c r="A63" s="9" t="str">
        <f ca="1">IF(B63="","",CONCATENATE(B63,COUNTIF($B$7:B63,B63)))</f>
        <v/>
      </c>
      <c r="B63" s="17" t="str">
        <f t="shared" ca="1" si="4"/>
        <v/>
      </c>
      <c r="C63" s="88"/>
      <c r="D63" s="91"/>
      <c r="E63" s="59"/>
      <c r="F63" s="60"/>
      <c r="G63" s="60"/>
      <c r="H63" s="61" t="str">
        <f t="shared" ca="1" si="2"/>
        <v/>
      </c>
      <c r="I63" s="62" t="str">
        <f t="shared" si="3"/>
        <v/>
      </c>
      <c r="J63" s="22" t="str">
        <f t="shared" si="1"/>
        <v/>
      </c>
      <c r="K63" s="23"/>
    </row>
    <row r="64" spans="1:11" ht="15" thickBot="1" x14ac:dyDescent="0.2">
      <c r="A64" s="9" t="str">
        <f ca="1">IF(B64="","",CONCATENATE(B64,COUNTIF($B$7:B64,B64)))</f>
        <v/>
      </c>
      <c r="B64" s="17" t="str">
        <f t="shared" ca="1" si="4"/>
        <v/>
      </c>
      <c r="C64" s="88"/>
      <c r="D64" s="91"/>
      <c r="E64" s="59"/>
      <c r="F64" s="60"/>
      <c r="G64" s="60"/>
      <c r="H64" s="61" t="str">
        <f t="shared" ca="1" si="2"/>
        <v/>
      </c>
      <c r="I64" s="62" t="str">
        <f t="shared" si="3"/>
        <v/>
      </c>
      <c r="J64" s="22" t="str">
        <f t="shared" si="1"/>
        <v/>
      </c>
      <c r="K64" s="23"/>
    </row>
    <row r="65" spans="1:11" ht="15" thickBot="1" x14ac:dyDescent="0.2">
      <c r="A65" s="9" t="str">
        <f ca="1">IF(B65="","",CONCATENATE(B65,COUNTIF($B$7:B65,B65)))</f>
        <v/>
      </c>
      <c r="B65" s="17" t="str">
        <f t="shared" ca="1" si="4"/>
        <v/>
      </c>
      <c r="C65" s="88"/>
      <c r="D65" s="91"/>
      <c r="E65" s="59"/>
      <c r="F65" s="60"/>
      <c r="G65" s="60"/>
      <c r="H65" s="61" t="str">
        <f t="shared" ca="1" si="2"/>
        <v/>
      </c>
      <c r="I65" s="62" t="str">
        <f t="shared" si="3"/>
        <v/>
      </c>
      <c r="J65" s="22" t="str">
        <f t="shared" si="1"/>
        <v/>
      </c>
      <c r="K65" s="23"/>
    </row>
    <row r="66" spans="1:11" ht="15" thickBot="1" x14ac:dyDescent="0.2">
      <c r="A66" s="9" t="str">
        <f ca="1">IF(B66="","",CONCATENATE(B66,COUNTIF($B$7:B66,B66)))</f>
        <v/>
      </c>
      <c r="B66" s="17" t="str">
        <f t="shared" ca="1" si="4"/>
        <v/>
      </c>
      <c r="C66" s="88"/>
      <c r="D66" s="91"/>
      <c r="E66" s="59"/>
      <c r="F66" s="60"/>
      <c r="G66" s="60"/>
      <c r="H66" s="61" t="str">
        <f t="shared" ca="1" si="2"/>
        <v/>
      </c>
      <c r="I66" s="62" t="str">
        <f t="shared" si="3"/>
        <v/>
      </c>
      <c r="J66" s="22" t="str">
        <f t="shared" si="1"/>
        <v/>
      </c>
      <c r="K66" s="23"/>
    </row>
    <row r="67" spans="1:11" ht="15" thickBot="1" x14ac:dyDescent="0.2">
      <c r="A67" s="9" t="str">
        <f ca="1">IF(B67="","",CONCATENATE(B67,COUNTIF($B$7:B67,B67)))</f>
        <v/>
      </c>
      <c r="B67" s="17" t="str">
        <f t="shared" ca="1" si="4"/>
        <v/>
      </c>
      <c r="C67" s="88"/>
      <c r="D67" s="91"/>
      <c r="E67" s="59"/>
      <c r="F67" s="60"/>
      <c r="G67" s="60"/>
      <c r="H67" s="61" t="str">
        <f t="shared" ca="1" si="2"/>
        <v/>
      </c>
      <c r="I67" s="62" t="str">
        <f t="shared" si="3"/>
        <v/>
      </c>
      <c r="J67" s="22" t="str">
        <f t="shared" si="1"/>
        <v/>
      </c>
      <c r="K67" s="23"/>
    </row>
    <row r="68" spans="1:11" ht="15" thickBot="1" x14ac:dyDescent="0.2">
      <c r="A68" s="9" t="str">
        <f ca="1">IF(B68="","",CONCATENATE(B68,COUNTIF($B$7:B68,B68)))</f>
        <v/>
      </c>
      <c r="B68" s="17" t="str">
        <f t="shared" ca="1" si="4"/>
        <v/>
      </c>
      <c r="C68" s="88"/>
      <c r="D68" s="91"/>
      <c r="E68" s="59"/>
      <c r="F68" s="60"/>
      <c r="G68" s="60"/>
      <c r="H68" s="61" t="str">
        <f t="shared" ca="1" si="2"/>
        <v/>
      </c>
      <c r="I68" s="62" t="str">
        <f t="shared" si="3"/>
        <v/>
      </c>
      <c r="J68" s="22" t="str">
        <f t="shared" si="1"/>
        <v/>
      </c>
      <c r="K68" s="23"/>
    </row>
    <row r="69" spans="1:11" ht="15" thickBot="1" x14ac:dyDescent="0.2">
      <c r="A69" s="9" t="str">
        <f ca="1">IF(B69="","",CONCATENATE(B69,COUNTIF($B$7:B69,B69)))</f>
        <v/>
      </c>
      <c r="B69" s="17" t="str">
        <f t="shared" ca="1" si="4"/>
        <v/>
      </c>
      <c r="C69" s="88"/>
      <c r="D69" s="91"/>
      <c r="E69" s="59"/>
      <c r="F69" s="60"/>
      <c r="G69" s="60"/>
      <c r="H69" s="61" t="str">
        <f t="shared" ca="1" si="2"/>
        <v/>
      </c>
      <c r="I69" s="62" t="str">
        <f t="shared" si="3"/>
        <v/>
      </c>
      <c r="J69" s="22" t="str">
        <f t="shared" si="1"/>
        <v/>
      </c>
      <c r="K69" s="23"/>
    </row>
    <row r="70" spans="1:11" ht="15" thickBot="1" x14ac:dyDescent="0.2">
      <c r="A70" s="9" t="str">
        <f ca="1">IF(B70="","",CONCATENATE(B70,COUNTIF($B$7:B70,B70)))</f>
        <v/>
      </c>
      <c r="B70" s="17" t="str">
        <f t="shared" ca="1" si="4"/>
        <v/>
      </c>
      <c r="C70" s="88"/>
      <c r="D70" s="91"/>
      <c r="E70" s="59"/>
      <c r="F70" s="60"/>
      <c r="G70" s="60"/>
      <c r="H70" s="61" t="str">
        <f t="shared" ca="1" si="2"/>
        <v/>
      </c>
      <c r="I70" s="62" t="str">
        <f t="shared" si="3"/>
        <v/>
      </c>
      <c r="J70" s="22" t="str">
        <f t="shared" si="1"/>
        <v/>
      </c>
      <c r="K70" s="23"/>
    </row>
    <row r="71" spans="1:11" ht="15" thickBot="1" x14ac:dyDescent="0.2">
      <c r="A71" s="9" t="str">
        <f ca="1">IF(B71="","",CONCATENATE(B71,COUNTIF($B$7:B71,B71)))</f>
        <v/>
      </c>
      <c r="B71" s="17" t="str">
        <f t="shared" ca="1" si="4"/>
        <v/>
      </c>
      <c r="C71" s="88"/>
      <c r="D71" s="91"/>
      <c r="E71" s="59"/>
      <c r="F71" s="60"/>
      <c r="G71" s="60"/>
      <c r="H71" s="61" t="str">
        <f t="shared" ca="1" si="2"/>
        <v/>
      </c>
      <c r="I71" s="62" t="str">
        <f t="shared" si="3"/>
        <v/>
      </c>
      <c r="J71" s="22" t="str">
        <f t="shared" si="1"/>
        <v/>
      </c>
      <c r="K71" s="23"/>
    </row>
    <row r="72" spans="1:11" ht="15" thickBot="1" x14ac:dyDescent="0.2">
      <c r="A72" s="9" t="str">
        <f ca="1">IF(B72="","",CONCATENATE(B72,COUNTIF($B$7:B72,B72)))</f>
        <v/>
      </c>
      <c r="B72" s="17" t="str">
        <f t="shared" ca="1" si="4"/>
        <v/>
      </c>
      <c r="C72" s="88"/>
      <c r="D72" s="91"/>
      <c r="E72" s="59"/>
      <c r="F72" s="60"/>
      <c r="G72" s="60"/>
      <c r="H72" s="61" t="str">
        <f t="shared" ca="1" si="2"/>
        <v/>
      </c>
      <c r="I72" s="62" t="str">
        <f t="shared" si="3"/>
        <v/>
      </c>
      <c r="J72" s="22" t="str">
        <f t="shared" ref="J72:J135" si="5">IF(F72="","",IF(H72&lt;=2,"To be collected",""))</f>
        <v/>
      </c>
      <c r="K72" s="23"/>
    </row>
    <row r="73" spans="1:11" ht="15" thickBot="1" x14ac:dyDescent="0.2">
      <c r="A73" s="9" t="str">
        <f ca="1">IF(B73="","",CONCATENATE(B73,COUNTIF($B$7:B73,B73)))</f>
        <v/>
      </c>
      <c r="B73" s="17" t="str">
        <f t="shared" ca="1" si="4"/>
        <v/>
      </c>
      <c r="C73" s="88"/>
      <c r="D73" s="91"/>
      <c r="E73" s="59"/>
      <c r="F73" s="60"/>
      <c r="G73" s="60"/>
      <c r="H73" s="61" t="str">
        <f t="shared" ca="1" si="2"/>
        <v/>
      </c>
      <c r="I73" s="62" t="str">
        <f t="shared" si="3"/>
        <v/>
      </c>
      <c r="J73" s="22" t="str">
        <f t="shared" si="5"/>
        <v/>
      </c>
      <c r="K73" s="23"/>
    </row>
    <row r="74" spans="1:11" ht="15" thickBot="1" x14ac:dyDescent="0.2">
      <c r="A74" s="9" t="str">
        <f ca="1">IF(B74="","",CONCATENATE(B74,COUNTIF($B$7:B74,B74)))</f>
        <v/>
      </c>
      <c r="B74" s="17" t="str">
        <f t="shared" ca="1" si="4"/>
        <v/>
      </c>
      <c r="C74" s="88"/>
      <c r="D74" s="91"/>
      <c r="E74" s="59"/>
      <c r="F74" s="60"/>
      <c r="G74" s="60"/>
      <c r="H74" s="61" t="str">
        <f t="shared" ca="1" si="2"/>
        <v/>
      </c>
      <c r="I74" s="62" t="str">
        <f t="shared" si="3"/>
        <v/>
      </c>
      <c r="J74" s="22" t="str">
        <f t="shared" si="5"/>
        <v/>
      </c>
      <c r="K74" s="23"/>
    </row>
    <row r="75" spans="1:11" ht="15" thickBot="1" x14ac:dyDescent="0.2">
      <c r="A75" s="9" t="str">
        <f ca="1">IF(B75="","",CONCATENATE(B75,COUNTIF($B$7:B75,B75)))</f>
        <v/>
      </c>
      <c r="B75" s="17" t="str">
        <f t="shared" ca="1" si="4"/>
        <v/>
      </c>
      <c r="C75" s="88"/>
      <c r="D75" s="91"/>
      <c r="E75" s="59"/>
      <c r="F75" s="60"/>
      <c r="G75" s="60"/>
      <c r="H75" s="61" t="str">
        <f t="shared" ca="1" si="2"/>
        <v/>
      </c>
      <c r="I75" s="62" t="str">
        <f t="shared" si="3"/>
        <v/>
      </c>
      <c r="J75" s="22" t="str">
        <f t="shared" si="5"/>
        <v/>
      </c>
      <c r="K75" s="23"/>
    </row>
    <row r="76" spans="1:11" ht="15" thickBot="1" x14ac:dyDescent="0.2">
      <c r="A76" s="9" t="str">
        <f ca="1">IF(B76="","",CONCATENATE(B76,COUNTIF($B$7:B76,B76)))</f>
        <v/>
      </c>
      <c r="B76" s="17" t="str">
        <f t="shared" ca="1" si="4"/>
        <v/>
      </c>
      <c r="C76" s="88"/>
      <c r="D76" s="91"/>
      <c r="E76" s="59"/>
      <c r="F76" s="60"/>
      <c r="G76" s="60"/>
      <c r="H76" s="61" t="str">
        <f t="shared" ca="1" si="2"/>
        <v/>
      </c>
      <c r="I76" s="62" t="str">
        <f t="shared" si="3"/>
        <v/>
      </c>
      <c r="J76" s="22" t="str">
        <f t="shared" si="5"/>
        <v/>
      </c>
      <c r="K76" s="23"/>
    </row>
    <row r="77" spans="1:11" ht="15" thickBot="1" x14ac:dyDescent="0.2">
      <c r="A77" s="9" t="str">
        <f ca="1">IF(B77="","",CONCATENATE(B77,COUNTIF($B$7:B77,B77)))</f>
        <v/>
      </c>
      <c r="B77" s="17" t="str">
        <f t="shared" ca="1" si="4"/>
        <v/>
      </c>
      <c r="C77" s="88"/>
      <c r="D77" s="91"/>
      <c r="E77" s="59"/>
      <c r="F77" s="60"/>
      <c r="G77" s="60"/>
      <c r="H77" s="61" t="str">
        <f t="shared" ca="1" si="2"/>
        <v/>
      </c>
      <c r="I77" s="62" t="str">
        <f t="shared" si="3"/>
        <v/>
      </c>
      <c r="J77" s="22" t="str">
        <f t="shared" si="5"/>
        <v/>
      </c>
      <c r="K77" s="23"/>
    </row>
    <row r="78" spans="1:11" ht="15" thickBot="1" x14ac:dyDescent="0.2">
      <c r="A78" s="9" t="str">
        <f ca="1">IF(B78="","",CONCATENATE(B78,COUNTIF($B$7:B78,B78)))</f>
        <v/>
      </c>
      <c r="B78" s="17" t="str">
        <f t="shared" ca="1" si="4"/>
        <v/>
      </c>
      <c r="C78" s="88"/>
      <c r="D78" s="91"/>
      <c r="E78" s="59"/>
      <c r="F78" s="60"/>
      <c r="G78" s="60"/>
      <c r="H78" s="61" t="str">
        <f t="shared" ca="1" si="2"/>
        <v/>
      </c>
      <c r="I78" s="62" t="str">
        <f t="shared" si="3"/>
        <v/>
      </c>
      <c r="J78" s="22" t="str">
        <f t="shared" si="5"/>
        <v/>
      </c>
      <c r="K78" s="23"/>
    </row>
    <row r="79" spans="1:11" ht="15" thickBot="1" x14ac:dyDescent="0.2">
      <c r="A79" s="9" t="str">
        <f ca="1">IF(B79="","",CONCATENATE(B79,COUNTIF($B$7:B79,B79)))</f>
        <v/>
      </c>
      <c r="B79" s="17" t="str">
        <f t="shared" ca="1" si="4"/>
        <v/>
      </c>
      <c r="C79" s="88"/>
      <c r="D79" s="91"/>
      <c r="E79" s="59"/>
      <c r="F79" s="60"/>
      <c r="G79" s="60"/>
      <c r="H79" s="61" t="str">
        <f t="shared" ca="1" si="2"/>
        <v/>
      </c>
      <c r="I79" s="62" t="str">
        <f t="shared" si="3"/>
        <v/>
      </c>
      <c r="J79" s="22" t="str">
        <f t="shared" si="5"/>
        <v/>
      </c>
      <c r="K79" s="23"/>
    </row>
    <row r="80" spans="1:11" ht="15" thickBot="1" x14ac:dyDescent="0.2">
      <c r="A80" s="9" t="str">
        <f ca="1">IF(B80="","",CONCATENATE(B80,COUNTIF($B$7:B80,B80)))</f>
        <v/>
      </c>
      <c r="B80" s="17" t="str">
        <f t="shared" ca="1" si="4"/>
        <v/>
      </c>
      <c r="C80" s="88"/>
      <c r="D80" s="91"/>
      <c r="E80" s="59"/>
      <c r="F80" s="60"/>
      <c r="G80" s="60"/>
      <c r="H80" s="61" t="str">
        <f t="shared" ca="1" si="2"/>
        <v/>
      </c>
      <c r="I80" s="62" t="str">
        <f t="shared" si="3"/>
        <v/>
      </c>
      <c r="J80" s="22" t="str">
        <f t="shared" si="5"/>
        <v/>
      </c>
      <c r="K80" s="23"/>
    </row>
    <row r="81" spans="1:11" ht="15" thickBot="1" x14ac:dyDescent="0.2">
      <c r="A81" s="9" t="str">
        <f ca="1">IF(B81="","",CONCATENATE(B81,COUNTIF($B$7:B81,B81)))</f>
        <v/>
      </c>
      <c r="B81" s="17" t="str">
        <f t="shared" ca="1" si="4"/>
        <v/>
      </c>
      <c r="C81" s="88"/>
      <c r="D81" s="91"/>
      <c r="E81" s="59"/>
      <c r="F81" s="60"/>
      <c r="G81" s="60"/>
      <c r="H81" s="61" t="str">
        <f t="shared" ca="1" si="2"/>
        <v/>
      </c>
      <c r="I81" s="62" t="str">
        <f t="shared" si="3"/>
        <v/>
      </c>
      <c r="J81" s="22" t="str">
        <f t="shared" si="5"/>
        <v/>
      </c>
      <c r="K81" s="23"/>
    </row>
    <row r="82" spans="1:11" ht="15" thickBot="1" x14ac:dyDescent="0.2">
      <c r="A82" s="9" t="str">
        <f ca="1">IF(B82="","",CONCATENATE(B82,COUNTIF($B$7:B82,B82)))</f>
        <v/>
      </c>
      <c r="B82" s="17" t="str">
        <f t="shared" ca="1" si="4"/>
        <v/>
      </c>
      <c r="C82" s="88"/>
      <c r="D82" s="91"/>
      <c r="E82" s="59"/>
      <c r="F82" s="60"/>
      <c r="G82" s="60"/>
      <c r="H82" s="61" t="str">
        <f t="shared" ca="1" si="2"/>
        <v/>
      </c>
      <c r="I82" s="62" t="str">
        <f t="shared" si="3"/>
        <v/>
      </c>
      <c r="J82" s="22" t="str">
        <f t="shared" si="5"/>
        <v/>
      </c>
      <c r="K82" s="23"/>
    </row>
    <row r="83" spans="1:11" ht="15" thickBot="1" x14ac:dyDescent="0.2">
      <c r="A83" s="9" t="str">
        <f ca="1">IF(B83="","",CONCATENATE(B83,COUNTIF($B$7:B83,B83)))</f>
        <v/>
      </c>
      <c r="B83" s="17" t="str">
        <f t="shared" ca="1" si="4"/>
        <v/>
      </c>
      <c r="C83" s="88"/>
      <c r="D83" s="91"/>
      <c r="E83" s="59"/>
      <c r="F83" s="60"/>
      <c r="G83" s="60"/>
      <c r="H83" s="61" t="str">
        <f t="shared" ca="1" si="2"/>
        <v/>
      </c>
      <c r="I83" s="62" t="str">
        <f t="shared" si="3"/>
        <v/>
      </c>
      <c r="J83" s="22" t="str">
        <f t="shared" si="5"/>
        <v/>
      </c>
      <c r="K83" s="23"/>
    </row>
    <row r="84" spans="1:11" ht="15" thickBot="1" x14ac:dyDescent="0.2">
      <c r="A84" s="9" t="str">
        <f ca="1">IF(B84="","",CONCATENATE(B84,COUNTIF($B$7:B84,B84)))</f>
        <v/>
      </c>
      <c r="B84" s="17" t="str">
        <f t="shared" ref="B84:B147" ca="1" si="6">H84</f>
        <v/>
      </c>
      <c r="C84" s="88"/>
      <c r="D84" s="91"/>
      <c r="E84" s="59"/>
      <c r="F84" s="60"/>
      <c r="G84" s="60"/>
      <c r="H84" s="61" t="str">
        <f t="shared" ca="1" si="2"/>
        <v/>
      </c>
      <c r="I84" s="62" t="str">
        <f t="shared" si="3"/>
        <v/>
      </c>
      <c r="J84" s="22" t="str">
        <f t="shared" si="5"/>
        <v/>
      </c>
      <c r="K84" s="23"/>
    </row>
    <row r="85" spans="1:11" ht="15" thickBot="1" x14ac:dyDescent="0.2">
      <c r="A85" s="9" t="str">
        <f ca="1">IF(B85="","",CONCATENATE(B85,COUNTIF($B$7:B85,B85)))</f>
        <v/>
      </c>
      <c r="B85" s="17" t="str">
        <f t="shared" ca="1" si="6"/>
        <v/>
      </c>
      <c r="C85" s="88"/>
      <c r="D85" s="91"/>
      <c r="E85" s="59"/>
      <c r="F85" s="60"/>
      <c r="G85" s="60"/>
      <c r="H85" s="61" t="str">
        <f t="shared" ca="1" si="2"/>
        <v/>
      </c>
      <c r="I85" s="62" t="str">
        <f t="shared" si="3"/>
        <v/>
      </c>
      <c r="J85" s="22" t="str">
        <f t="shared" si="5"/>
        <v/>
      </c>
      <c r="K85" s="23"/>
    </row>
    <row r="86" spans="1:11" ht="15" thickBot="1" x14ac:dyDescent="0.2">
      <c r="A86" s="9" t="str">
        <f ca="1">IF(B86="","",CONCATENATE(B86,COUNTIF($B$7:B86,B86)))</f>
        <v/>
      </c>
      <c r="B86" s="17" t="str">
        <f t="shared" ca="1" si="6"/>
        <v/>
      </c>
      <c r="C86" s="88"/>
      <c r="D86" s="91"/>
      <c r="E86" s="59"/>
      <c r="F86" s="60"/>
      <c r="G86" s="60"/>
      <c r="H86" s="61" t="str">
        <f t="shared" ca="1" si="2"/>
        <v/>
      </c>
      <c r="I86" s="62" t="str">
        <f t="shared" si="3"/>
        <v/>
      </c>
      <c r="J86" s="22" t="str">
        <f t="shared" si="5"/>
        <v/>
      </c>
      <c r="K86" s="23"/>
    </row>
    <row r="87" spans="1:11" ht="15" thickBot="1" x14ac:dyDescent="0.2">
      <c r="A87" s="9" t="str">
        <f ca="1">IF(B87="","",CONCATENATE(B87,COUNTIF($B$7:B87,B87)))</f>
        <v/>
      </c>
      <c r="B87" s="17" t="str">
        <f t="shared" ca="1" si="6"/>
        <v/>
      </c>
      <c r="C87" s="88"/>
      <c r="D87" s="91"/>
      <c r="E87" s="59"/>
      <c r="F87" s="60"/>
      <c r="G87" s="60"/>
      <c r="H87" s="61" t="str">
        <f t="shared" ca="1" si="2"/>
        <v/>
      </c>
      <c r="I87" s="62" t="str">
        <f t="shared" si="3"/>
        <v/>
      </c>
      <c r="J87" s="22" t="str">
        <f t="shared" si="5"/>
        <v/>
      </c>
      <c r="K87" s="23"/>
    </row>
    <row r="88" spans="1:11" ht="15" thickBot="1" x14ac:dyDescent="0.2">
      <c r="A88" s="9" t="str">
        <f ca="1">IF(B88="","",CONCATENATE(B88,COUNTIF($B$7:B88,B88)))</f>
        <v/>
      </c>
      <c r="B88" s="17" t="str">
        <f t="shared" ca="1" si="6"/>
        <v/>
      </c>
      <c r="C88" s="88"/>
      <c r="D88" s="91"/>
      <c r="E88" s="59"/>
      <c r="F88" s="60"/>
      <c r="G88" s="60"/>
      <c r="H88" s="61" t="str">
        <f t="shared" ca="1" si="2"/>
        <v/>
      </c>
      <c r="I88" s="62" t="str">
        <f t="shared" si="3"/>
        <v/>
      </c>
      <c r="J88" s="22" t="str">
        <f t="shared" si="5"/>
        <v/>
      </c>
      <c r="K88" s="23"/>
    </row>
    <row r="89" spans="1:11" ht="15" thickBot="1" x14ac:dyDescent="0.2">
      <c r="A89" s="9" t="str">
        <f ca="1">IF(B89="","",CONCATENATE(B89,COUNTIF($B$7:B89,B89)))</f>
        <v/>
      </c>
      <c r="B89" s="17" t="str">
        <f t="shared" ca="1" si="6"/>
        <v/>
      </c>
      <c r="C89" s="88"/>
      <c r="D89" s="91"/>
      <c r="E89" s="59"/>
      <c r="F89" s="60"/>
      <c r="G89" s="60"/>
      <c r="H89" s="61" t="str">
        <f t="shared" ca="1" si="2"/>
        <v/>
      </c>
      <c r="I89" s="62" t="str">
        <f t="shared" si="3"/>
        <v/>
      </c>
      <c r="J89" s="22" t="str">
        <f t="shared" si="5"/>
        <v/>
      </c>
      <c r="K89" s="23"/>
    </row>
    <row r="90" spans="1:11" ht="15" thickBot="1" x14ac:dyDescent="0.2">
      <c r="A90" s="9" t="str">
        <f ca="1">IF(B90="","",CONCATENATE(B90,COUNTIF($B$7:B90,B90)))</f>
        <v/>
      </c>
      <c r="B90" s="17" t="str">
        <f t="shared" ca="1" si="6"/>
        <v/>
      </c>
      <c r="C90" s="88"/>
      <c r="D90" s="91"/>
      <c r="E90" s="59"/>
      <c r="F90" s="60"/>
      <c r="G90" s="60"/>
      <c r="H90" s="61" t="str">
        <f t="shared" ca="1" si="2"/>
        <v/>
      </c>
      <c r="I90" s="62" t="str">
        <f t="shared" si="3"/>
        <v/>
      </c>
      <c r="J90" s="22" t="str">
        <f t="shared" si="5"/>
        <v/>
      </c>
      <c r="K90" s="23"/>
    </row>
    <row r="91" spans="1:11" ht="15" thickBot="1" x14ac:dyDescent="0.2">
      <c r="A91" s="9" t="str">
        <f ca="1">IF(B91="","",CONCATENATE(B91,COUNTIF($B$7:B91,B91)))</f>
        <v/>
      </c>
      <c r="B91" s="17" t="str">
        <f t="shared" ca="1" si="6"/>
        <v/>
      </c>
      <c r="C91" s="88"/>
      <c r="D91" s="91"/>
      <c r="E91" s="59"/>
      <c r="F91" s="60"/>
      <c r="G91" s="60"/>
      <c r="H91" s="61" t="str">
        <f t="shared" ca="1" si="2"/>
        <v/>
      </c>
      <c r="I91" s="62" t="str">
        <f t="shared" si="3"/>
        <v/>
      </c>
      <c r="J91" s="22" t="str">
        <f t="shared" si="5"/>
        <v/>
      </c>
      <c r="K91" s="23"/>
    </row>
    <row r="92" spans="1:11" ht="15" thickBot="1" x14ac:dyDescent="0.2">
      <c r="A92" s="9" t="str">
        <f ca="1">IF(B92="","",CONCATENATE(B92,COUNTIF($B$7:B92,B92)))</f>
        <v/>
      </c>
      <c r="B92" s="17" t="str">
        <f t="shared" ca="1" si="6"/>
        <v/>
      </c>
      <c r="C92" s="88"/>
      <c r="D92" s="91"/>
      <c r="E92" s="59"/>
      <c r="F92" s="60"/>
      <c r="G92" s="60"/>
      <c r="H92" s="61" t="str">
        <f t="shared" ca="1" si="2"/>
        <v/>
      </c>
      <c r="I92" s="62" t="str">
        <f t="shared" si="3"/>
        <v/>
      </c>
      <c r="J92" s="22" t="str">
        <f t="shared" si="5"/>
        <v/>
      </c>
      <c r="K92" s="23"/>
    </row>
    <row r="93" spans="1:11" ht="15" thickBot="1" x14ac:dyDescent="0.2">
      <c r="A93" s="9" t="str">
        <f ca="1">IF(B93="","",CONCATENATE(B93,COUNTIF($B$7:B93,B93)))</f>
        <v/>
      </c>
      <c r="B93" s="17" t="str">
        <f t="shared" ca="1" si="6"/>
        <v/>
      </c>
      <c r="C93" s="88"/>
      <c r="D93" s="91"/>
      <c r="E93" s="59"/>
      <c r="F93" s="60"/>
      <c r="G93" s="60"/>
      <c r="H93" s="61" t="str">
        <f t="shared" ca="1" si="2"/>
        <v/>
      </c>
      <c r="I93" s="62" t="str">
        <f t="shared" si="3"/>
        <v/>
      </c>
      <c r="J93" s="22" t="str">
        <f t="shared" si="5"/>
        <v/>
      </c>
      <c r="K93" s="23"/>
    </row>
    <row r="94" spans="1:11" ht="15" thickBot="1" x14ac:dyDescent="0.2">
      <c r="A94" s="9" t="str">
        <f ca="1">IF(B94="","",CONCATENATE(B94,COUNTIF($B$7:B94,B94)))</f>
        <v/>
      </c>
      <c r="B94" s="17" t="str">
        <f t="shared" ca="1" si="6"/>
        <v/>
      </c>
      <c r="C94" s="88"/>
      <c r="D94" s="91"/>
      <c r="E94" s="59"/>
      <c r="F94" s="60"/>
      <c r="G94" s="60"/>
      <c r="H94" s="61" t="str">
        <f t="shared" ca="1" si="2"/>
        <v/>
      </c>
      <c r="I94" s="62" t="str">
        <f t="shared" si="3"/>
        <v/>
      </c>
      <c r="J94" s="22" t="str">
        <f t="shared" si="5"/>
        <v/>
      </c>
      <c r="K94" s="23"/>
    </row>
    <row r="95" spans="1:11" ht="15" thickBot="1" x14ac:dyDescent="0.2">
      <c r="A95" s="9" t="str">
        <f ca="1">IF(B95="","",CONCATENATE(B95,COUNTIF($B$7:B95,B95)))</f>
        <v/>
      </c>
      <c r="B95" s="17" t="str">
        <f t="shared" ca="1" si="6"/>
        <v/>
      </c>
      <c r="C95" s="88"/>
      <c r="D95" s="91"/>
      <c r="E95" s="59"/>
      <c r="F95" s="60"/>
      <c r="G95" s="60"/>
      <c r="H95" s="61" t="str">
        <f t="shared" ca="1" si="2"/>
        <v/>
      </c>
      <c r="I95" s="62" t="str">
        <f t="shared" si="3"/>
        <v/>
      </c>
      <c r="J95" s="22" t="str">
        <f t="shared" si="5"/>
        <v/>
      </c>
      <c r="K95" s="23"/>
    </row>
    <row r="96" spans="1:11" ht="15" thickBot="1" x14ac:dyDescent="0.2">
      <c r="A96" s="9" t="str">
        <f ca="1">IF(B96="","",CONCATENATE(B96,COUNTIF($B$7:B96,B96)))</f>
        <v/>
      </c>
      <c r="B96" s="17" t="str">
        <f t="shared" ca="1" si="6"/>
        <v/>
      </c>
      <c r="C96" s="88"/>
      <c r="D96" s="91"/>
      <c r="E96" s="59"/>
      <c r="F96" s="60"/>
      <c r="G96" s="60"/>
      <c r="H96" s="61" t="str">
        <f t="shared" ca="1" si="2"/>
        <v/>
      </c>
      <c r="I96" s="62" t="str">
        <f t="shared" si="3"/>
        <v/>
      </c>
      <c r="J96" s="22" t="str">
        <f t="shared" si="5"/>
        <v/>
      </c>
      <c r="K96" s="23"/>
    </row>
    <row r="97" spans="1:11" ht="15" thickBot="1" x14ac:dyDescent="0.2">
      <c r="A97" s="9" t="str">
        <f ca="1">IF(B97="","",CONCATENATE(B97,COUNTIF($B$7:B97,B97)))</f>
        <v/>
      </c>
      <c r="B97" s="17" t="str">
        <f t="shared" ca="1" si="6"/>
        <v/>
      </c>
      <c r="C97" s="88"/>
      <c r="D97" s="91"/>
      <c r="E97" s="59"/>
      <c r="F97" s="60"/>
      <c r="G97" s="60"/>
      <c r="H97" s="61" t="str">
        <f t="shared" ca="1" si="2"/>
        <v/>
      </c>
      <c r="I97" s="62" t="str">
        <f t="shared" si="3"/>
        <v/>
      </c>
      <c r="J97" s="22" t="str">
        <f t="shared" si="5"/>
        <v/>
      </c>
      <c r="K97" s="23"/>
    </row>
    <row r="98" spans="1:11" ht="15" thickBot="1" x14ac:dyDescent="0.2">
      <c r="A98" s="9" t="str">
        <f ca="1">IF(B98="","",CONCATENATE(B98,COUNTIF($B$7:B98,B98)))</f>
        <v/>
      </c>
      <c r="B98" s="17" t="str">
        <f t="shared" ca="1" si="6"/>
        <v/>
      </c>
      <c r="C98" s="88"/>
      <c r="D98" s="91"/>
      <c r="E98" s="59"/>
      <c r="F98" s="60"/>
      <c r="G98" s="60"/>
      <c r="H98" s="61" t="str">
        <f t="shared" ca="1" si="2"/>
        <v/>
      </c>
      <c r="I98" s="62" t="str">
        <f t="shared" si="3"/>
        <v/>
      </c>
      <c r="J98" s="22" t="str">
        <f t="shared" si="5"/>
        <v/>
      </c>
      <c r="K98" s="23"/>
    </row>
    <row r="99" spans="1:11" ht="15" thickBot="1" x14ac:dyDescent="0.2">
      <c r="A99" s="9" t="str">
        <f ca="1">IF(B99="","",CONCATENATE(B99,COUNTIF($B$7:B99,B99)))</f>
        <v/>
      </c>
      <c r="B99" s="17" t="str">
        <f t="shared" ca="1" si="6"/>
        <v/>
      </c>
      <c r="C99" s="88"/>
      <c r="D99" s="91"/>
      <c r="E99" s="59"/>
      <c r="F99" s="60"/>
      <c r="G99" s="60"/>
      <c r="H99" s="61" t="str">
        <f t="shared" ca="1" si="2"/>
        <v/>
      </c>
      <c r="I99" s="62" t="str">
        <f t="shared" si="3"/>
        <v/>
      </c>
      <c r="J99" s="22" t="str">
        <f t="shared" si="5"/>
        <v/>
      </c>
      <c r="K99" s="23"/>
    </row>
    <row r="100" spans="1:11" ht="15" thickBot="1" x14ac:dyDescent="0.2">
      <c r="A100" s="9" t="str">
        <f ca="1">IF(B100="","",CONCATENATE(B100,COUNTIF($B$7:B100,B100)))</f>
        <v/>
      </c>
      <c r="B100" s="17" t="str">
        <f t="shared" ca="1" si="6"/>
        <v/>
      </c>
      <c r="C100" s="88"/>
      <c r="D100" s="91"/>
      <c r="E100" s="59"/>
      <c r="F100" s="60"/>
      <c r="G100" s="60"/>
      <c r="H100" s="61" t="str">
        <f t="shared" ca="1" si="2"/>
        <v/>
      </c>
      <c r="I100" s="62" t="str">
        <f t="shared" si="3"/>
        <v/>
      </c>
      <c r="J100" s="22" t="str">
        <f t="shared" si="5"/>
        <v/>
      </c>
      <c r="K100" s="23"/>
    </row>
    <row r="101" spans="1:11" ht="15" thickBot="1" x14ac:dyDescent="0.2">
      <c r="A101" s="9" t="str">
        <f ca="1">IF(B101="","",CONCATENATE(B101,COUNTIF($B$7:B101,B101)))</f>
        <v/>
      </c>
      <c r="B101" s="17" t="str">
        <f t="shared" ca="1" si="6"/>
        <v/>
      </c>
      <c r="C101" s="88"/>
      <c r="D101" s="91"/>
      <c r="E101" s="59"/>
      <c r="F101" s="60"/>
      <c r="G101" s="60"/>
      <c r="H101" s="61" t="str">
        <f t="shared" ca="1" si="2"/>
        <v/>
      </c>
      <c r="I101" s="62" t="str">
        <f t="shared" si="3"/>
        <v/>
      </c>
      <c r="J101" s="22" t="str">
        <f t="shared" si="5"/>
        <v/>
      </c>
      <c r="K101" s="23"/>
    </row>
    <row r="102" spans="1:11" ht="15" thickBot="1" x14ac:dyDescent="0.2">
      <c r="A102" s="9" t="str">
        <f ca="1">IF(B102="","",CONCATENATE(B102,COUNTIF($B$7:B102,B102)))</f>
        <v/>
      </c>
      <c r="B102" s="17" t="str">
        <f t="shared" ca="1" si="6"/>
        <v/>
      </c>
      <c r="C102" s="88"/>
      <c r="D102" s="91"/>
      <c r="E102" s="59"/>
      <c r="F102" s="60"/>
      <c r="G102" s="60"/>
      <c r="H102" s="61" t="str">
        <f t="shared" ca="1" si="2"/>
        <v/>
      </c>
      <c r="I102" s="62" t="str">
        <f t="shared" si="3"/>
        <v/>
      </c>
      <c r="J102" s="22" t="str">
        <f t="shared" si="5"/>
        <v/>
      </c>
      <c r="K102" s="23"/>
    </row>
    <row r="103" spans="1:11" ht="15" thickBot="1" x14ac:dyDescent="0.2">
      <c r="A103" s="9" t="str">
        <f ca="1">IF(B103="","",CONCATENATE(B103,COUNTIF($B$7:B103,B103)))</f>
        <v/>
      </c>
      <c r="B103" s="17" t="str">
        <f t="shared" ca="1" si="6"/>
        <v/>
      </c>
      <c r="C103" s="88"/>
      <c r="D103" s="91"/>
      <c r="E103" s="59"/>
      <c r="F103" s="60"/>
      <c r="G103" s="60"/>
      <c r="H103" s="61" t="str">
        <f t="shared" ca="1" si="2"/>
        <v/>
      </c>
      <c r="I103" s="62" t="str">
        <f t="shared" si="3"/>
        <v/>
      </c>
      <c r="J103" s="22" t="str">
        <f t="shared" si="5"/>
        <v/>
      </c>
      <c r="K103" s="23"/>
    </row>
    <row r="104" spans="1:11" ht="15" thickBot="1" x14ac:dyDescent="0.2">
      <c r="A104" s="9" t="str">
        <f ca="1">IF(B104="","",CONCATENATE(B104,COUNTIF($B$7:B104,B104)))</f>
        <v/>
      </c>
      <c r="B104" s="17" t="str">
        <f t="shared" ca="1" si="6"/>
        <v/>
      </c>
      <c r="C104" s="88"/>
      <c r="D104" s="91"/>
      <c r="E104" s="59"/>
      <c r="F104" s="60"/>
      <c r="G104" s="60"/>
      <c r="H104" s="61" t="str">
        <f t="shared" ca="1" si="2"/>
        <v/>
      </c>
      <c r="I104" s="62" t="str">
        <f t="shared" si="3"/>
        <v/>
      </c>
      <c r="J104" s="22" t="str">
        <f t="shared" si="5"/>
        <v/>
      </c>
      <c r="K104" s="23"/>
    </row>
    <row r="105" spans="1:11" ht="15" thickBot="1" x14ac:dyDescent="0.2">
      <c r="A105" s="9" t="str">
        <f ca="1">IF(B105="","",CONCATENATE(B105,COUNTIF($B$7:B105,B105)))</f>
        <v/>
      </c>
      <c r="B105" s="17" t="str">
        <f t="shared" ca="1" si="6"/>
        <v/>
      </c>
      <c r="C105" s="88"/>
      <c r="D105" s="91"/>
      <c r="E105" s="59"/>
      <c r="F105" s="60"/>
      <c r="G105" s="60"/>
      <c r="H105" s="61" t="str">
        <f t="shared" ca="1" si="2"/>
        <v/>
      </c>
      <c r="I105" s="62" t="str">
        <f t="shared" si="3"/>
        <v/>
      </c>
      <c r="J105" s="22" t="str">
        <f t="shared" si="5"/>
        <v/>
      </c>
      <c r="K105" s="23"/>
    </row>
    <row r="106" spans="1:11" ht="15" thickBot="1" x14ac:dyDescent="0.2">
      <c r="A106" s="9" t="str">
        <f ca="1">IF(B106="","",CONCATENATE(B106,COUNTIF($B$7:B106,B106)))</f>
        <v/>
      </c>
      <c r="B106" s="17" t="str">
        <f t="shared" ca="1" si="6"/>
        <v/>
      </c>
      <c r="C106" s="88"/>
      <c r="D106" s="91"/>
      <c r="E106" s="59"/>
      <c r="F106" s="60"/>
      <c r="G106" s="60"/>
      <c r="H106" s="61" t="str">
        <f t="shared" ca="1" si="2"/>
        <v/>
      </c>
      <c r="I106" s="62" t="str">
        <f t="shared" si="3"/>
        <v/>
      </c>
      <c r="J106" s="22" t="str">
        <f t="shared" si="5"/>
        <v/>
      </c>
      <c r="K106" s="23"/>
    </row>
    <row r="107" spans="1:11" ht="15" thickBot="1" x14ac:dyDescent="0.2">
      <c r="A107" s="9" t="str">
        <f ca="1">IF(B107="","",CONCATENATE(B107,COUNTIF($B$7:B107,B107)))</f>
        <v/>
      </c>
      <c r="B107" s="17" t="str">
        <f t="shared" ca="1" si="6"/>
        <v/>
      </c>
      <c r="C107" s="88"/>
      <c r="D107" s="91"/>
      <c r="E107" s="59"/>
      <c r="F107" s="60"/>
      <c r="G107" s="60"/>
      <c r="H107" s="61" t="str">
        <f t="shared" ca="1" si="2"/>
        <v/>
      </c>
      <c r="I107" s="62" t="str">
        <f t="shared" si="3"/>
        <v/>
      </c>
      <c r="J107" s="22" t="str">
        <f t="shared" si="5"/>
        <v/>
      </c>
      <c r="K107" s="23"/>
    </row>
    <row r="108" spans="1:11" ht="15" thickBot="1" x14ac:dyDescent="0.2">
      <c r="A108" s="9" t="str">
        <f ca="1">IF(B108="","",CONCATENATE(B108,COUNTIF($B$7:B108,B108)))</f>
        <v/>
      </c>
      <c r="B108" s="17" t="str">
        <f t="shared" ca="1" si="6"/>
        <v/>
      </c>
      <c r="C108" s="88"/>
      <c r="D108" s="91"/>
      <c r="E108" s="59"/>
      <c r="F108" s="60"/>
      <c r="G108" s="60"/>
      <c r="H108" s="61" t="str">
        <f t="shared" ca="1" si="2"/>
        <v/>
      </c>
      <c r="I108" s="62" t="str">
        <f t="shared" si="3"/>
        <v/>
      </c>
      <c r="J108" s="22" t="str">
        <f t="shared" si="5"/>
        <v/>
      </c>
      <c r="K108" s="23"/>
    </row>
    <row r="109" spans="1:11" ht="15" thickBot="1" x14ac:dyDescent="0.2">
      <c r="A109" s="9" t="str">
        <f ca="1">IF(B109="","",CONCATENATE(B109,COUNTIF($B$7:B109,B109)))</f>
        <v/>
      </c>
      <c r="B109" s="17" t="str">
        <f t="shared" ca="1" si="6"/>
        <v/>
      </c>
      <c r="C109" s="88"/>
      <c r="D109" s="91"/>
      <c r="E109" s="59"/>
      <c r="F109" s="60"/>
      <c r="G109" s="60"/>
      <c r="H109" s="61" t="str">
        <f t="shared" ca="1" si="2"/>
        <v/>
      </c>
      <c r="I109" s="62" t="str">
        <f t="shared" si="3"/>
        <v/>
      </c>
      <c r="J109" s="22" t="str">
        <f t="shared" si="5"/>
        <v/>
      </c>
      <c r="K109" s="23"/>
    </row>
    <row r="110" spans="1:11" ht="15" thickBot="1" x14ac:dyDescent="0.2">
      <c r="A110" s="9" t="str">
        <f ca="1">IF(B110="","",CONCATENATE(B110,COUNTIF($B$7:B110,B110)))</f>
        <v/>
      </c>
      <c r="B110" s="17" t="str">
        <f t="shared" ca="1" si="6"/>
        <v/>
      </c>
      <c r="C110" s="88"/>
      <c r="D110" s="91"/>
      <c r="E110" s="59"/>
      <c r="F110" s="60"/>
      <c r="G110" s="60"/>
      <c r="H110" s="61" t="str">
        <f t="shared" ca="1" si="2"/>
        <v/>
      </c>
      <c r="I110" s="62" t="str">
        <f t="shared" si="3"/>
        <v/>
      </c>
      <c r="J110" s="22" t="str">
        <f t="shared" si="5"/>
        <v/>
      </c>
      <c r="K110" s="23"/>
    </row>
    <row r="111" spans="1:11" ht="15" thickBot="1" x14ac:dyDescent="0.2">
      <c r="A111" s="9" t="str">
        <f ca="1">IF(B111="","",CONCATENATE(B111,COUNTIF($B$7:B111,B111)))</f>
        <v/>
      </c>
      <c r="B111" s="17" t="str">
        <f t="shared" ca="1" si="6"/>
        <v/>
      </c>
      <c r="C111" s="88"/>
      <c r="D111" s="91"/>
      <c r="E111" s="59"/>
      <c r="F111" s="60"/>
      <c r="G111" s="60"/>
      <c r="H111" s="61" t="str">
        <f t="shared" ca="1" si="2"/>
        <v/>
      </c>
      <c r="I111" s="62" t="str">
        <f t="shared" si="3"/>
        <v/>
      </c>
      <c r="J111" s="22" t="str">
        <f t="shared" si="5"/>
        <v/>
      </c>
      <c r="K111" s="23"/>
    </row>
    <row r="112" spans="1:11" ht="15" thickBot="1" x14ac:dyDescent="0.2">
      <c r="A112" s="9" t="str">
        <f ca="1">IF(B112="","",CONCATENATE(B112,COUNTIF($B$7:B112,B112)))</f>
        <v/>
      </c>
      <c r="B112" s="17" t="str">
        <f t="shared" ca="1" si="6"/>
        <v/>
      </c>
      <c r="C112" s="88"/>
      <c r="D112" s="91"/>
      <c r="E112" s="59"/>
      <c r="F112" s="60"/>
      <c r="G112" s="60"/>
      <c r="H112" s="61" t="str">
        <f t="shared" ca="1" si="2"/>
        <v/>
      </c>
      <c r="I112" s="62" t="str">
        <f t="shared" si="3"/>
        <v/>
      </c>
      <c r="J112" s="22" t="str">
        <f t="shared" si="5"/>
        <v/>
      </c>
      <c r="K112" s="23"/>
    </row>
    <row r="113" spans="1:11" ht="15" thickBot="1" x14ac:dyDescent="0.2">
      <c r="A113" s="9" t="str">
        <f ca="1">IF(B113="","",CONCATENATE(B113,COUNTIF($B$7:B113,B113)))</f>
        <v/>
      </c>
      <c r="B113" s="17" t="str">
        <f t="shared" ca="1" si="6"/>
        <v/>
      </c>
      <c r="C113" s="88"/>
      <c r="D113" s="91"/>
      <c r="E113" s="59"/>
      <c r="F113" s="60"/>
      <c r="G113" s="60"/>
      <c r="H113" s="61" t="str">
        <f t="shared" ca="1" si="2"/>
        <v/>
      </c>
      <c r="I113" s="62" t="str">
        <f t="shared" si="3"/>
        <v/>
      </c>
      <c r="J113" s="22" t="str">
        <f t="shared" si="5"/>
        <v/>
      </c>
      <c r="K113" s="23"/>
    </row>
    <row r="114" spans="1:11" ht="15" thickBot="1" x14ac:dyDescent="0.2">
      <c r="A114" s="9" t="str">
        <f ca="1">IF(B114="","",CONCATENATE(B114,COUNTIF($B$7:B114,B114)))</f>
        <v/>
      </c>
      <c r="B114" s="17" t="str">
        <f t="shared" ca="1" si="6"/>
        <v/>
      </c>
      <c r="C114" s="88"/>
      <c r="D114" s="91"/>
      <c r="E114" s="59"/>
      <c r="F114" s="60"/>
      <c r="G114" s="60"/>
      <c r="H114" s="61" t="str">
        <f t="shared" ca="1" si="2"/>
        <v/>
      </c>
      <c r="I114" s="62" t="str">
        <f t="shared" si="3"/>
        <v/>
      </c>
      <c r="J114" s="22" t="str">
        <f t="shared" si="5"/>
        <v/>
      </c>
      <c r="K114" s="23"/>
    </row>
    <row r="115" spans="1:11" ht="15" thickBot="1" x14ac:dyDescent="0.2">
      <c r="A115" s="9" t="str">
        <f ca="1">IF(B115="","",CONCATENATE(B115,COUNTIF($B$7:B115,B115)))</f>
        <v/>
      </c>
      <c r="B115" s="17" t="str">
        <f t="shared" ca="1" si="6"/>
        <v/>
      </c>
      <c r="C115" s="88"/>
      <c r="D115" s="91"/>
      <c r="E115" s="59"/>
      <c r="F115" s="60"/>
      <c r="G115" s="60"/>
      <c r="H115" s="61" t="str">
        <f t="shared" ca="1" si="2"/>
        <v/>
      </c>
      <c r="I115" s="62" t="str">
        <f t="shared" si="3"/>
        <v/>
      </c>
      <c r="J115" s="22" t="str">
        <f t="shared" si="5"/>
        <v/>
      </c>
      <c r="K115" s="23"/>
    </row>
    <row r="116" spans="1:11" ht="15" thickBot="1" x14ac:dyDescent="0.2">
      <c r="A116" s="9" t="str">
        <f ca="1">IF(B116="","",CONCATENATE(B116,COUNTIF($B$7:B116,B116)))</f>
        <v/>
      </c>
      <c r="B116" s="17" t="str">
        <f t="shared" ca="1" si="6"/>
        <v/>
      </c>
      <c r="C116" s="88"/>
      <c r="D116" s="91"/>
      <c r="E116" s="59"/>
      <c r="F116" s="60"/>
      <c r="G116" s="60"/>
      <c r="H116" s="61" t="str">
        <f t="shared" ca="1" si="2"/>
        <v/>
      </c>
      <c r="I116" s="62" t="str">
        <f t="shared" si="3"/>
        <v/>
      </c>
      <c r="J116" s="22" t="str">
        <f t="shared" si="5"/>
        <v/>
      </c>
      <c r="K116" s="23"/>
    </row>
    <row r="117" spans="1:11" ht="15" thickBot="1" x14ac:dyDescent="0.2">
      <c r="A117" s="9" t="str">
        <f ca="1">IF(B117="","",CONCATENATE(B117,COUNTIF($B$7:B117,B117)))</f>
        <v/>
      </c>
      <c r="B117" s="17" t="str">
        <f t="shared" ca="1" si="6"/>
        <v/>
      </c>
      <c r="C117" s="88"/>
      <c r="D117" s="91"/>
      <c r="E117" s="59"/>
      <c r="F117" s="60"/>
      <c r="G117" s="60"/>
      <c r="H117" s="61" t="str">
        <f t="shared" ca="1" si="2"/>
        <v/>
      </c>
      <c r="I117" s="62" t="str">
        <f t="shared" si="3"/>
        <v/>
      </c>
      <c r="J117" s="22" t="str">
        <f t="shared" si="5"/>
        <v/>
      </c>
      <c r="K117" s="23"/>
    </row>
    <row r="118" spans="1:11" ht="15" thickBot="1" x14ac:dyDescent="0.2">
      <c r="A118" s="9" t="str">
        <f ca="1">IF(B118="","",CONCATENATE(B118,COUNTIF($B$7:B118,B118)))</f>
        <v/>
      </c>
      <c r="B118" s="17" t="str">
        <f t="shared" ca="1" si="6"/>
        <v/>
      </c>
      <c r="C118" s="88"/>
      <c r="D118" s="91"/>
      <c r="E118" s="59"/>
      <c r="F118" s="60"/>
      <c r="G118" s="60"/>
      <c r="H118" s="61" t="str">
        <f t="shared" ca="1" si="2"/>
        <v/>
      </c>
      <c r="I118" s="62" t="str">
        <f t="shared" si="3"/>
        <v/>
      </c>
      <c r="J118" s="22" t="str">
        <f t="shared" si="5"/>
        <v/>
      </c>
      <c r="K118" s="23"/>
    </row>
    <row r="119" spans="1:11" ht="15" thickBot="1" x14ac:dyDescent="0.2">
      <c r="A119" s="9" t="str">
        <f ca="1">IF(B119="","",CONCATENATE(B119,COUNTIF($B$7:B119,B119)))</f>
        <v/>
      </c>
      <c r="B119" s="17" t="str">
        <f t="shared" ca="1" si="6"/>
        <v/>
      </c>
      <c r="C119" s="88"/>
      <c r="D119" s="91"/>
      <c r="E119" s="59"/>
      <c r="F119" s="60"/>
      <c r="G119" s="60"/>
      <c r="H119" s="61" t="str">
        <f t="shared" ca="1" si="2"/>
        <v/>
      </c>
      <c r="I119" s="62" t="str">
        <f t="shared" si="3"/>
        <v/>
      </c>
      <c r="J119" s="22" t="str">
        <f t="shared" si="5"/>
        <v/>
      </c>
      <c r="K119" s="23"/>
    </row>
    <row r="120" spans="1:11" ht="15" thickBot="1" x14ac:dyDescent="0.2">
      <c r="A120" s="9" t="str">
        <f ca="1">IF(B120="","",CONCATENATE(B120,COUNTIF($B$7:B120,B120)))</f>
        <v/>
      </c>
      <c r="B120" s="17" t="str">
        <f t="shared" ca="1" si="6"/>
        <v/>
      </c>
      <c r="C120" s="88"/>
      <c r="D120" s="91"/>
      <c r="E120" s="59"/>
      <c r="F120" s="60"/>
      <c r="G120" s="60"/>
      <c r="H120" s="61" t="str">
        <f t="shared" ca="1" si="2"/>
        <v/>
      </c>
      <c r="I120" s="62" t="str">
        <f t="shared" si="3"/>
        <v/>
      </c>
      <c r="J120" s="22" t="str">
        <f t="shared" si="5"/>
        <v/>
      </c>
      <c r="K120" s="23"/>
    </row>
    <row r="121" spans="1:11" ht="15" thickBot="1" x14ac:dyDescent="0.2">
      <c r="A121" s="9" t="str">
        <f ca="1">IF(B121="","",CONCATENATE(B121,COUNTIF($B$7:B121,B121)))</f>
        <v/>
      </c>
      <c r="B121" s="17" t="str">
        <f t="shared" ca="1" si="6"/>
        <v/>
      </c>
      <c r="C121" s="88"/>
      <c r="D121" s="91"/>
      <c r="E121" s="59"/>
      <c r="F121" s="60"/>
      <c r="G121" s="60"/>
      <c r="H121" s="61" t="str">
        <f t="shared" ca="1" si="2"/>
        <v/>
      </c>
      <c r="I121" s="62" t="str">
        <f t="shared" si="3"/>
        <v/>
      </c>
      <c r="J121" s="22" t="str">
        <f t="shared" si="5"/>
        <v/>
      </c>
      <c r="K121" s="23"/>
    </row>
    <row r="122" spans="1:11" ht="15" thickBot="1" x14ac:dyDescent="0.2">
      <c r="A122" s="9" t="str">
        <f ca="1">IF(B122="","",CONCATENATE(B122,COUNTIF($B$7:B122,B122)))</f>
        <v/>
      </c>
      <c r="B122" s="17" t="str">
        <f t="shared" ca="1" si="6"/>
        <v/>
      </c>
      <c r="C122" s="88"/>
      <c r="D122" s="91"/>
      <c r="E122" s="59"/>
      <c r="F122" s="60"/>
      <c r="G122" s="60"/>
      <c r="H122" s="61" t="str">
        <f t="shared" ca="1" si="2"/>
        <v/>
      </c>
      <c r="I122" s="62" t="str">
        <f t="shared" si="3"/>
        <v/>
      </c>
      <c r="J122" s="22" t="str">
        <f t="shared" si="5"/>
        <v/>
      </c>
      <c r="K122" s="23"/>
    </row>
    <row r="123" spans="1:11" ht="15" thickBot="1" x14ac:dyDescent="0.2">
      <c r="A123" s="9" t="str">
        <f ca="1">IF(B123="","",CONCATENATE(B123,COUNTIF($B$7:B123,B123)))</f>
        <v/>
      </c>
      <c r="B123" s="17" t="str">
        <f t="shared" ca="1" si="6"/>
        <v/>
      </c>
      <c r="C123" s="88"/>
      <c r="D123" s="91"/>
      <c r="E123" s="59"/>
      <c r="F123" s="60"/>
      <c r="G123" s="60"/>
      <c r="H123" s="61" t="str">
        <f t="shared" ca="1" si="2"/>
        <v/>
      </c>
      <c r="I123" s="62" t="str">
        <f t="shared" si="3"/>
        <v/>
      </c>
      <c r="J123" s="22" t="str">
        <f t="shared" si="5"/>
        <v/>
      </c>
      <c r="K123" s="23"/>
    </row>
    <row r="124" spans="1:11" ht="15" thickBot="1" x14ac:dyDescent="0.2">
      <c r="A124" s="9" t="str">
        <f ca="1">IF(B124="","",CONCATENATE(B124,COUNTIF($B$7:B124,B124)))</f>
        <v/>
      </c>
      <c r="B124" s="17" t="str">
        <f t="shared" ca="1" si="6"/>
        <v/>
      </c>
      <c r="C124" s="88"/>
      <c r="D124" s="91"/>
      <c r="E124" s="59"/>
      <c r="F124" s="60"/>
      <c r="G124" s="60"/>
      <c r="H124" s="61" t="str">
        <f t="shared" ca="1" si="2"/>
        <v/>
      </c>
      <c r="I124" s="62" t="str">
        <f t="shared" si="3"/>
        <v/>
      </c>
      <c r="J124" s="22" t="str">
        <f t="shared" si="5"/>
        <v/>
      </c>
      <c r="K124" s="23"/>
    </row>
    <row r="125" spans="1:11" ht="15" thickBot="1" x14ac:dyDescent="0.2">
      <c r="A125" s="9" t="str">
        <f ca="1">IF(B125="","",CONCATENATE(B125,COUNTIF($B$7:B125,B125)))</f>
        <v/>
      </c>
      <c r="B125" s="17" t="str">
        <f t="shared" ca="1" si="6"/>
        <v/>
      </c>
      <c r="C125" s="88"/>
      <c r="D125" s="91"/>
      <c r="E125" s="59"/>
      <c r="F125" s="60"/>
      <c r="G125" s="60"/>
      <c r="H125" s="61" t="str">
        <f t="shared" ca="1" si="2"/>
        <v/>
      </c>
      <c r="I125" s="62" t="str">
        <f t="shared" si="3"/>
        <v/>
      </c>
      <c r="J125" s="22" t="str">
        <f t="shared" si="5"/>
        <v/>
      </c>
      <c r="K125" s="23"/>
    </row>
    <row r="126" spans="1:11" ht="15" thickBot="1" x14ac:dyDescent="0.2">
      <c r="A126" s="9" t="str">
        <f ca="1">IF(B126="","",CONCATENATE(B126,COUNTIF($B$7:B126,B126)))</f>
        <v/>
      </c>
      <c r="B126" s="17" t="str">
        <f t="shared" ca="1" si="6"/>
        <v/>
      </c>
      <c r="C126" s="88"/>
      <c r="D126" s="91"/>
      <c r="E126" s="59"/>
      <c r="F126" s="60"/>
      <c r="G126" s="60"/>
      <c r="H126" s="61" t="str">
        <f t="shared" ca="1" si="2"/>
        <v/>
      </c>
      <c r="I126" s="62" t="str">
        <f t="shared" si="3"/>
        <v/>
      </c>
      <c r="J126" s="22" t="str">
        <f t="shared" si="5"/>
        <v/>
      </c>
      <c r="K126" s="23"/>
    </row>
    <row r="127" spans="1:11" ht="15" thickBot="1" x14ac:dyDescent="0.2">
      <c r="A127" s="9" t="str">
        <f ca="1">IF(B127="","",CONCATENATE(B127,COUNTIF($B$7:B127,B127)))</f>
        <v/>
      </c>
      <c r="B127" s="17" t="str">
        <f t="shared" ca="1" si="6"/>
        <v/>
      </c>
      <c r="C127" s="88"/>
      <c r="D127" s="91"/>
      <c r="E127" s="59"/>
      <c r="F127" s="60"/>
      <c r="G127" s="60"/>
      <c r="H127" s="61" t="str">
        <f t="shared" ca="1" si="2"/>
        <v/>
      </c>
      <c r="I127" s="62" t="str">
        <f t="shared" si="3"/>
        <v/>
      </c>
      <c r="J127" s="22" t="str">
        <f t="shared" si="5"/>
        <v/>
      </c>
      <c r="K127" s="23"/>
    </row>
    <row r="128" spans="1:11" ht="15" thickBot="1" x14ac:dyDescent="0.2">
      <c r="A128" s="9" t="str">
        <f ca="1">IF(B128="","",CONCATENATE(B128,COUNTIF($B$7:B128,B128)))</f>
        <v/>
      </c>
      <c r="B128" s="17" t="str">
        <f t="shared" ca="1" si="6"/>
        <v/>
      </c>
      <c r="C128" s="88"/>
      <c r="D128" s="91"/>
      <c r="E128" s="59"/>
      <c r="F128" s="60"/>
      <c r="G128" s="60"/>
      <c r="H128" s="61" t="str">
        <f t="shared" ca="1" si="2"/>
        <v/>
      </c>
      <c r="I128" s="62" t="str">
        <f t="shared" si="3"/>
        <v/>
      </c>
      <c r="J128" s="22" t="str">
        <f t="shared" si="5"/>
        <v/>
      </c>
      <c r="K128" s="23"/>
    </row>
    <row r="129" spans="1:11" ht="15" thickBot="1" x14ac:dyDescent="0.2">
      <c r="A129" s="9" t="str">
        <f ca="1">IF(B129="","",CONCATENATE(B129,COUNTIF($B$7:B129,B129)))</f>
        <v/>
      </c>
      <c r="B129" s="17" t="str">
        <f t="shared" ca="1" si="6"/>
        <v/>
      </c>
      <c r="C129" s="88"/>
      <c r="D129" s="91"/>
      <c r="E129" s="59"/>
      <c r="F129" s="60"/>
      <c r="G129" s="60"/>
      <c r="H129" s="61" t="str">
        <f t="shared" ca="1" si="2"/>
        <v/>
      </c>
      <c r="I129" s="62" t="str">
        <f t="shared" si="3"/>
        <v/>
      </c>
      <c r="J129" s="22" t="str">
        <f t="shared" si="5"/>
        <v/>
      </c>
      <c r="K129" s="23"/>
    </row>
    <row r="130" spans="1:11" ht="15" thickBot="1" x14ac:dyDescent="0.2">
      <c r="A130" s="9" t="str">
        <f ca="1">IF(B130="","",CONCATENATE(B130,COUNTIF($B$7:B130,B130)))</f>
        <v/>
      </c>
      <c r="B130" s="17" t="str">
        <f t="shared" ca="1" si="6"/>
        <v/>
      </c>
      <c r="C130" s="88"/>
      <c r="D130" s="91"/>
      <c r="E130" s="59"/>
      <c r="F130" s="60"/>
      <c r="G130" s="60"/>
      <c r="H130" s="61" t="str">
        <f t="shared" ca="1" si="2"/>
        <v/>
      </c>
      <c r="I130" s="62" t="str">
        <f t="shared" si="3"/>
        <v/>
      </c>
      <c r="J130" s="22" t="str">
        <f t="shared" si="5"/>
        <v/>
      </c>
      <c r="K130" s="23"/>
    </row>
    <row r="131" spans="1:11" ht="15" thickBot="1" x14ac:dyDescent="0.2">
      <c r="A131" s="9" t="str">
        <f ca="1">IF(B131="","",CONCATENATE(B131,COUNTIF($B$7:B131,B131)))</f>
        <v/>
      </c>
      <c r="B131" s="17" t="str">
        <f t="shared" ca="1" si="6"/>
        <v/>
      </c>
      <c r="C131" s="88"/>
      <c r="D131" s="91"/>
      <c r="E131" s="59"/>
      <c r="F131" s="60"/>
      <c r="G131" s="60"/>
      <c r="H131" s="61" t="str">
        <f t="shared" ca="1" si="2"/>
        <v/>
      </c>
      <c r="I131" s="62" t="str">
        <f t="shared" si="3"/>
        <v/>
      </c>
      <c r="J131" s="22" t="str">
        <f t="shared" si="5"/>
        <v/>
      </c>
      <c r="K131" s="23"/>
    </row>
    <row r="132" spans="1:11" ht="15" thickBot="1" x14ac:dyDescent="0.2">
      <c r="A132" s="9" t="str">
        <f ca="1">IF(B132="","",CONCATENATE(B132,COUNTIF($B$7:B132,B132)))</f>
        <v/>
      </c>
      <c r="B132" s="17" t="str">
        <f t="shared" ca="1" si="6"/>
        <v/>
      </c>
      <c r="C132" s="88"/>
      <c r="D132" s="91"/>
      <c r="E132" s="59"/>
      <c r="F132" s="60"/>
      <c r="G132" s="60"/>
      <c r="H132" s="61" t="str">
        <f t="shared" ca="1" si="2"/>
        <v/>
      </c>
      <c r="I132" s="62" t="str">
        <f t="shared" si="3"/>
        <v/>
      </c>
      <c r="J132" s="22" t="str">
        <f t="shared" si="5"/>
        <v/>
      </c>
      <c r="K132" s="23"/>
    </row>
    <row r="133" spans="1:11" ht="15" thickBot="1" x14ac:dyDescent="0.2">
      <c r="A133" s="9" t="str">
        <f ca="1">IF(B133="","",CONCATENATE(B133,COUNTIF($B$7:B133,B133)))</f>
        <v/>
      </c>
      <c r="B133" s="17" t="str">
        <f t="shared" ca="1" si="6"/>
        <v/>
      </c>
      <c r="C133" s="88"/>
      <c r="D133" s="91"/>
      <c r="E133" s="59"/>
      <c r="F133" s="60"/>
      <c r="G133" s="60"/>
      <c r="H133" s="61" t="str">
        <f t="shared" ca="1" si="2"/>
        <v/>
      </c>
      <c r="I133" s="62" t="str">
        <f t="shared" si="3"/>
        <v/>
      </c>
      <c r="J133" s="22" t="str">
        <f t="shared" si="5"/>
        <v/>
      </c>
      <c r="K133" s="23"/>
    </row>
    <row r="134" spans="1:11" ht="15" thickBot="1" x14ac:dyDescent="0.2">
      <c r="A134" s="9" t="str">
        <f ca="1">IF(B134="","",CONCATENATE(B134,COUNTIF($B$7:B134,B134)))</f>
        <v/>
      </c>
      <c r="B134" s="17" t="str">
        <f t="shared" ca="1" si="6"/>
        <v/>
      </c>
      <c r="C134" s="88"/>
      <c r="D134" s="91"/>
      <c r="E134" s="59"/>
      <c r="F134" s="60"/>
      <c r="G134" s="60"/>
      <c r="H134" s="61" t="str">
        <f t="shared" ca="1" si="2"/>
        <v/>
      </c>
      <c r="I134" s="62" t="str">
        <f t="shared" si="3"/>
        <v/>
      </c>
      <c r="J134" s="22" t="str">
        <f t="shared" si="5"/>
        <v/>
      </c>
      <c r="K134" s="23"/>
    </row>
    <row r="135" spans="1:11" ht="15" thickBot="1" x14ac:dyDescent="0.2">
      <c r="A135" s="9" t="str">
        <f ca="1">IF(B135="","",CONCATENATE(B135,COUNTIF($B$7:B135,B135)))</f>
        <v/>
      </c>
      <c r="B135" s="17" t="str">
        <f t="shared" ca="1" si="6"/>
        <v/>
      </c>
      <c r="C135" s="88"/>
      <c r="D135" s="91"/>
      <c r="E135" s="59"/>
      <c r="F135" s="60"/>
      <c r="G135" s="60"/>
      <c r="H135" s="61" t="str">
        <f t="shared" ca="1" si="2"/>
        <v/>
      </c>
      <c r="I135" s="62" t="str">
        <f t="shared" si="3"/>
        <v/>
      </c>
      <c r="J135" s="22" t="str">
        <f t="shared" si="5"/>
        <v/>
      </c>
      <c r="K135" s="23"/>
    </row>
    <row r="136" spans="1:11" ht="15" thickBot="1" x14ac:dyDescent="0.2">
      <c r="A136" s="9" t="str">
        <f ca="1">IF(B136="","",CONCATENATE(B136,COUNTIF($B$7:B136,B136)))</f>
        <v/>
      </c>
      <c r="B136" s="17" t="str">
        <f t="shared" ca="1" si="6"/>
        <v/>
      </c>
      <c r="C136" s="88"/>
      <c r="D136" s="91"/>
      <c r="E136" s="59"/>
      <c r="F136" s="60"/>
      <c r="G136" s="60"/>
      <c r="H136" s="61" t="str">
        <f t="shared" ca="1" si="2"/>
        <v/>
      </c>
      <c r="I136" s="62" t="str">
        <f t="shared" si="3"/>
        <v/>
      </c>
      <c r="J136" s="22" t="str">
        <f t="shared" ref="J136:J199" si="7">IF(F136="","",IF(H136&lt;=2,"To be collected",""))</f>
        <v/>
      </c>
      <c r="K136" s="23"/>
    </row>
    <row r="137" spans="1:11" ht="15" thickBot="1" x14ac:dyDescent="0.2">
      <c r="A137" s="9" t="str">
        <f ca="1">IF(B137="","",CONCATENATE(B137,COUNTIF($B$7:B137,B137)))</f>
        <v/>
      </c>
      <c r="B137" s="17" t="str">
        <f t="shared" ca="1" si="6"/>
        <v/>
      </c>
      <c r="C137" s="88"/>
      <c r="D137" s="91"/>
      <c r="E137" s="59"/>
      <c r="F137" s="60"/>
      <c r="G137" s="60"/>
      <c r="H137" s="61" t="str">
        <f t="shared" ca="1" si="2"/>
        <v/>
      </c>
      <c r="I137" s="62" t="str">
        <f t="shared" si="3"/>
        <v/>
      </c>
      <c r="J137" s="22" t="str">
        <f t="shared" si="7"/>
        <v/>
      </c>
      <c r="K137" s="23"/>
    </row>
    <row r="138" spans="1:11" ht="15" thickBot="1" x14ac:dyDescent="0.2">
      <c r="A138" s="9" t="str">
        <f ca="1">IF(B138="","",CONCATENATE(B138,COUNTIF($B$7:B138,B138)))</f>
        <v/>
      </c>
      <c r="B138" s="17" t="str">
        <f t="shared" ca="1" si="6"/>
        <v/>
      </c>
      <c r="C138" s="88"/>
      <c r="D138" s="91"/>
      <c r="E138" s="59"/>
      <c r="F138" s="60"/>
      <c r="G138" s="60"/>
      <c r="H138" s="61" t="str">
        <f t="shared" ca="1" si="2"/>
        <v/>
      </c>
      <c r="I138" s="62" t="str">
        <f t="shared" si="3"/>
        <v/>
      </c>
      <c r="J138" s="22" t="str">
        <f t="shared" si="7"/>
        <v/>
      </c>
      <c r="K138" s="23"/>
    </row>
    <row r="139" spans="1:11" ht="15" thickBot="1" x14ac:dyDescent="0.2">
      <c r="A139" s="9" t="str">
        <f ca="1">IF(B139="","",CONCATENATE(B139,COUNTIF($B$7:B139,B139)))</f>
        <v/>
      </c>
      <c r="B139" s="17" t="str">
        <f t="shared" ca="1" si="6"/>
        <v/>
      </c>
      <c r="C139" s="88"/>
      <c r="D139" s="91"/>
      <c r="E139" s="59"/>
      <c r="F139" s="60"/>
      <c r="G139" s="60"/>
      <c r="H139" s="61" t="str">
        <f t="shared" ca="1" si="2"/>
        <v/>
      </c>
      <c r="I139" s="62" t="str">
        <f t="shared" si="3"/>
        <v/>
      </c>
      <c r="J139" s="22" t="str">
        <f t="shared" si="7"/>
        <v/>
      </c>
      <c r="K139" s="23"/>
    </row>
    <row r="140" spans="1:11" ht="15" thickBot="1" x14ac:dyDescent="0.2">
      <c r="A140" s="9" t="str">
        <f ca="1">IF(B140="","",CONCATENATE(B140,COUNTIF($B$7:B140,B140)))</f>
        <v/>
      </c>
      <c r="B140" s="17" t="str">
        <f t="shared" ca="1" si="6"/>
        <v/>
      </c>
      <c r="C140" s="88"/>
      <c r="D140" s="91"/>
      <c r="E140" s="59"/>
      <c r="F140" s="60"/>
      <c r="G140" s="60"/>
      <c r="H140" s="61" t="str">
        <f t="shared" ca="1" si="2"/>
        <v/>
      </c>
      <c r="I140" s="62" t="str">
        <f t="shared" si="3"/>
        <v/>
      </c>
      <c r="J140" s="22" t="str">
        <f t="shared" si="7"/>
        <v/>
      </c>
      <c r="K140" s="23"/>
    </row>
    <row r="141" spans="1:11" ht="15" thickBot="1" x14ac:dyDescent="0.2">
      <c r="A141" s="9" t="str">
        <f ca="1">IF(B141="","",CONCATENATE(B141,COUNTIF($B$7:B141,B141)))</f>
        <v/>
      </c>
      <c r="B141" s="17" t="str">
        <f t="shared" ca="1" si="6"/>
        <v/>
      </c>
      <c r="C141" s="88"/>
      <c r="D141" s="91"/>
      <c r="E141" s="59"/>
      <c r="F141" s="60"/>
      <c r="G141" s="60"/>
      <c r="H141" s="61" t="str">
        <f t="shared" ca="1" si="2"/>
        <v/>
      </c>
      <c r="I141" s="62" t="str">
        <f t="shared" si="3"/>
        <v/>
      </c>
      <c r="J141" s="22" t="str">
        <f t="shared" si="7"/>
        <v/>
      </c>
      <c r="K141" s="23"/>
    </row>
    <row r="142" spans="1:11" ht="15" thickBot="1" x14ac:dyDescent="0.2">
      <c r="A142" s="9" t="str">
        <f ca="1">IF(B142="","",CONCATENATE(B142,COUNTIF($B$7:B142,B142)))</f>
        <v/>
      </c>
      <c r="B142" s="17" t="str">
        <f t="shared" ca="1" si="6"/>
        <v/>
      </c>
      <c r="C142" s="88"/>
      <c r="D142" s="91"/>
      <c r="E142" s="59"/>
      <c r="F142" s="60"/>
      <c r="G142" s="60"/>
      <c r="H142" s="61" t="str">
        <f t="shared" ca="1" si="2"/>
        <v/>
      </c>
      <c r="I142" s="62" t="str">
        <f t="shared" si="3"/>
        <v/>
      </c>
      <c r="J142" s="22" t="str">
        <f t="shared" si="7"/>
        <v/>
      </c>
      <c r="K142" s="23"/>
    </row>
    <row r="143" spans="1:11" ht="15" thickBot="1" x14ac:dyDescent="0.2">
      <c r="A143" s="9" t="str">
        <f ca="1">IF(B143="","",CONCATENATE(B143,COUNTIF($B$7:B143,B143)))</f>
        <v/>
      </c>
      <c r="B143" s="17" t="str">
        <f t="shared" ca="1" si="6"/>
        <v/>
      </c>
      <c r="C143" s="88"/>
      <c r="D143" s="91"/>
      <c r="E143" s="59"/>
      <c r="F143" s="60"/>
      <c r="G143" s="60"/>
      <c r="H143" s="61" t="str">
        <f t="shared" ca="1" si="2"/>
        <v/>
      </c>
      <c r="I143" s="62" t="str">
        <f t="shared" si="3"/>
        <v/>
      </c>
      <c r="J143" s="22" t="str">
        <f t="shared" si="7"/>
        <v/>
      </c>
      <c r="K143" s="23"/>
    </row>
    <row r="144" spans="1:11" ht="15" thickBot="1" x14ac:dyDescent="0.2">
      <c r="A144" s="9" t="str">
        <f ca="1">IF(B144="","",CONCATENATE(B144,COUNTIF($B$7:B144,B144)))</f>
        <v/>
      </c>
      <c r="B144" s="17" t="str">
        <f t="shared" ca="1" si="6"/>
        <v/>
      </c>
      <c r="C144" s="88"/>
      <c r="D144" s="91"/>
      <c r="E144" s="59"/>
      <c r="F144" s="60"/>
      <c r="G144" s="60"/>
      <c r="H144" s="61" t="str">
        <f t="shared" ca="1" si="2"/>
        <v/>
      </c>
      <c r="I144" s="62" t="str">
        <f t="shared" si="3"/>
        <v/>
      </c>
      <c r="J144" s="22" t="str">
        <f t="shared" si="7"/>
        <v/>
      </c>
      <c r="K144" s="23"/>
    </row>
    <row r="145" spans="1:11" ht="15" thickBot="1" x14ac:dyDescent="0.2">
      <c r="A145" s="9" t="str">
        <f ca="1">IF(B145="","",CONCATENATE(B145,COUNTIF($B$7:B145,B145)))</f>
        <v/>
      </c>
      <c r="B145" s="17" t="str">
        <f t="shared" ca="1" si="6"/>
        <v/>
      </c>
      <c r="C145" s="88"/>
      <c r="D145" s="91"/>
      <c r="E145" s="59"/>
      <c r="F145" s="60"/>
      <c r="G145" s="60"/>
      <c r="H145" s="61" t="str">
        <f t="shared" ca="1" si="2"/>
        <v/>
      </c>
      <c r="I145" s="62" t="str">
        <f t="shared" si="3"/>
        <v/>
      </c>
      <c r="J145" s="22" t="str">
        <f t="shared" si="7"/>
        <v/>
      </c>
      <c r="K145" s="23"/>
    </row>
    <row r="146" spans="1:11" ht="15" thickBot="1" x14ac:dyDescent="0.2">
      <c r="A146" s="9" t="str">
        <f ca="1">IF(B146="","",CONCATENATE(B146,COUNTIF($B$7:B146,B146)))</f>
        <v/>
      </c>
      <c r="B146" s="17" t="str">
        <f t="shared" ca="1" si="6"/>
        <v/>
      </c>
      <c r="C146" s="88"/>
      <c r="D146" s="91"/>
      <c r="E146" s="59"/>
      <c r="F146" s="60"/>
      <c r="G146" s="60"/>
      <c r="H146" s="61" t="str">
        <f t="shared" ca="1" si="2"/>
        <v/>
      </c>
      <c r="I146" s="62" t="str">
        <f t="shared" si="3"/>
        <v/>
      </c>
      <c r="J146" s="22" t="str">
        <f t="shared" si="7"/>
        <v/>
      </c>
      <c r="K146" s="23"/>
    </row>
    <row r="147" spans="1:11" ht="15" thickBot="1" x14ac:dyDescent="0.2">
      <c r="A147" s="9" t="str">
        <f ca="1">IF(B147="","",CONCATENATE(B147,COUNTIF($B$7:B147,B147)))</f>
        <v/>
      </c>
      <c r="B147" s="17" t="str">
        <f t="shared" ca="1" si="6"/>
        <v/>
      </c>
      <c r="C147" s="88"/>
      <c r="D147" s="91"/>
      <c r="E147" s="59"/>
      <c r="F147" s="60"/>
      <c r="G147" s="60"/>
      <c r="H147" s="61" t="str">
        <f t="shared" ca="1" si="2"/>
        <v/>
      </c>
      <c r="I147" s="62" t="str">
        <f t="shared" si="3"/>
        <v/>
      </c>
      <c r="J147" s="22" t="str">
        <f t="shared" si="7"/>
        <v/>
      </c>
      <c r="K147" s="23"/>
    </row>
    <row r="148" spans="1:11" ht="15" thickBot="1" x14ac:dyDescent="0.2">
      <c r="A148" s="9" t="str">
        <f ca="1">IF(B148="","",CONCATENATE(B148,COUNTIF($B$7:B148,B148)))</f>
        <v/>
      </c>
      <c r="B148" s="17" t="str">
        <f t="shared" ref="B148:B211" ca="1" si="8">H148</f>
        <v/>
      </c>
      <c r="C148" s="88"/>
      <c r="D148" s="91"/>
      <c r="E148" s="59"/>
      <c r="F148" s="60"/>
      <c r="G148" s="60"/>
      <c r="H148" s="61" t="str">
        <f t="shared" ca="1" si="2"/>
        <v/>
      </c>
      <c r="I148" s="62" t="str">
        <f t="shared" si="3"/>
        <v/>
      </c>
      <c r="J148" s="22" t="str">
        <f t="shared" si="7"/>
        <v/>
      </c>
      <c r="K148" s="23"/>
    </row>
    <row r="149" spans="1:11" ht="15" thickBot="1" x14ac:dyDescent="0.2">
      <c r="A149" s="9" t="str">
        <f ca="1">IF(B149="","",CONCATENATE(B149,COUNTIF($B$7:B149,B149)))</f>
        <v/>
      </c>
      <c r="B149" s="17" t="str">
        <f t="shared" ca="1" si="8"/>
        <v/>
      </c>
      <c r="C149" s="88"/>
      <c r="D149" s="91"/>
      <c r="E149" s="59"/>
      <c r="F149" s="60"/>
      <c r="G149" s="60"/>
      <c r="H149" s="61" t="str">
        <f t="shared" ca="1" si="2"/>
        <v/>
      </c>
      <c r="I149" s="62" t="str">
        <f t="shared" si="3"/>
        <v/>
      </c>
      <c r="J149" s="22" t="str">
        <f t="shared" si="7"/>
        <v/>
      </c>
      <c r="K149" s="23"/>
    </row>
    <row r="150" spans="1:11" ht="15" thickBot="1" x14ac:dyDescent="0.2">
      <c r="A150" s="9" t="str">
        <f ca="1">IF(B150="","",CONCATENATE(B150,COUNTIF($B$7:B150,B150)))</f>
        <v/>
      </c>
      <c r="B150" s="17" t="str">
        <f t="shared" ca="1" si="8"/>
        <v/>
      </c>
      <c r="C150" s="88"/>
      <c r="D150" s="91"/>
      <c r="E150" s="59"/>
      <c r="F150" s="60"/>
      <c r="G150" s="60"/>
      <c r="H150" s="61" t="str">
        <f t="shared" ca="1" si="2"/>
        <v/>
      </c>
      <c r="I150" s="62" t="str">
        <f t="shared" si="3"/>
        <v/>
      </c>
      <c r="J150" s="22" t="str">
        <f t="shared" si="7"/>
        <v/>
      </c>
      <c r="K150" s="23"/>
    </row>
    <row r="151" spans="1:11" ht="15" thickBot="1" x14ac:dyDescent="0.2">
      <c r="A151" s="9" t="str">
        <f ca="1">IF(B151="","",CONCATENATE(B151,COUNTIF($B$7:B151,B151)))</f>
        <v/>
      </c>
      <c r="B151" s="17" t="str">
        <f t="shared" ca="1" si="8"/>
        <v/>
      </c>
      <c r="C151" s="88"/>
      <c r="D151" s="91"/>
      <c r="E151" s="59"/>
      <c r="F151" s="60"/>
      <c r="G151" s="60"/>
      <c r="H151" s="61" t="str">
        <f t="shared" ca="1" si="2"/>
        <v/>
      </c>
      <c r="I151" s="62" t="str">
        <f t="shared" si="3"/>
        <v/>
      </c>
      <c r="J151" s="22" t="str">
        <f t="shared" si="7"/>
        <v/>
      </c>
      <c r="K151" s="23"/>
    </row>
    <row r="152" spans="1:11" ht="15" thickBot="1" x14ac:dyDescent="0.2">
      <c r="A152" s="9" t="str">
        <f ca="1">IF(B152="","",CONCATENATE(B152,COUNTIF($B$7:B152,B152)))</f>
        <v/>
      </c>
      <c r="B152" s="17" t="str">
        <f t="shared" ca="1" si="8"/>
        <v/>
      </c>
      <c r="C152" s="88"/>
      <c r="D152" s="91"/>
      <c r="E152" s="59"/>
      <c r="F152" s="60"/>
      <c r="G152" s="60"/>
      <c r="H152" s="61" t="str">
        <f t="shared" ca="1" si="2"/>
        <v/>
      </c>
      <c r="I152" s="62" t="str">
        <f t="shared" si="3"/>
        <v/>
      </c>
      <c r="J152" s="22" t="str">
        <f t="shared" si="7"/>
        <v/>
      </c>
      <c r="K152" s="23"/>
    </row>
    <row r="153" spans="1:11" ht="15" thickBot="1" x14ac:dyDescent="0.2">
      <c r="A153" s="9" t="str">
        <f ca="1">IF(B153="","",CONCATENATE(B153,COUNTIF($B$7:B153,B153)))</f>
        <v/>
      </c>
      <c r="B153" s="17" t="str">
        <f t="shared" ca="1" si="8"/>
        <v/>
      </c>
      <c r="C153" s="88"/>
      <c r="D153" s="91"/>
      <c r="E153" s="59"/>
      <c r="F153" s="60"/>
      <c r="G153" s="60"/>
      <c r="H153" s="61" t="str">
        <f t="shared" ca="1" si="2"/>
        <v/>
      </c>
      <c r="I153" s="62" t="str">
        <f t="shared" si="3"/>
        <v/>
      </c>
      <c r="J153" s="22" t="str">
        <f t="shared" si="7"/>
        <v/>
      </c>
      <c r="K153" s="23"/>
    </row>
    <row r="154" spans="1:11" ht="15" thickBot="1" x14ac:dyDescent="0.2">
      <c r="A154" s="9" t="str">
        <f ca="1">IF(B154="","",CONCATENATE(B154,COUNTIF($B$7:B154,B154)))</f>
        <v/>
      </c>
      <c r="B154" s="17" t="str">
        <f t="shared" ca="1" si="8"/>
        <v/>
      </c>
      <c r="C154" s="88"/>
      <c r="D154" s="91"/>
      <c r="E154" s="59"/>
      <c r="F154" s="60"/>
      <c r="G154" s="60"/>
      <c r="H154" s="61" t="str">
        <f t="shared" ca="1" si="2"/>
        <v/>
      </c>
      <c r="I154" s="62" t="str">
        <f t="shared" si="3"/>
        <v/>
      </c>
      <c r="J154" s="22" t="str">
        <f t="shared" si="7"/>
        <v/>
      </c>
      <c r="K154" s="23"/>
    </row>
    <row r="155" spans="1:11" ht="15" thickBot="1" x14ac:dyDescent="0.2">
      <c r="A155" s="9" t="str">
        <f ca="1">IF(B155="","",CONCATENATE(B155,COUNTIF($B$7:B155,B155)))</f>
        <v/>
      </c>
      <c r="B155" s="17" t="str">
        <f t="shared" ca="1" si="8"/>
        <v/>
      </c>
      <c r="C155" s="88"/>
      <c r="D155" s="91"/>
      <c r="E155" s="59"/>
      <c r="F155" s="60"/>
      <c r="G155" s="60"/>
      <c r="H155" s="61" t="str">
        <f t="shared" ca="1" si="2"/>
        <v/>
      </c>
      <c r="I155" s="62" t="str">
        <f t="shared" si="3"/>
        <v/>
      </c>
      <c r="J155" s="22" t="str">
        <f t="shared" si="7"/>
        <v/>
      </c>
      <c r="K155" s="23"/>
    </row>
    <row r="156" spans="1:11" ht="15" thickBot="1" x14ac:dyDescent="0.2">
      <c r="A156" s="9" t="str">
        <f ca="1">IF(B156="","",CONCATENATE(B156,COUNTIF($B$7:B156,B156)))</f>
        <v/>
      </c>
      <c r="B156" s="17" t="str">
        <f t="shared" ca="1" si="8"/>
        <v/>
      </c>
      <c r="C156" s="88"/>
      <c r="D156" s="91"/>
      <c r="E156" s="59"/>
      <c r="F156" s="60"/>
      <c r="G156" s="60"/>
      <c r="H156" s="61" t="str">
        <f t="shared" ca="1" si="2"/>
        <v/>
      </c>
      <c r="I156" s="62" t="str">
        <f t="shared" si="3"/>
        <v/>
      </c>
      <c r="J156" s="22" t="str">
        <f t="shared" si="7"/>
        <v/>
      </c>
      <c r="K156" s="23"/>
    </row>
    <row r="157" spans="1:11" ht="15" thickBot="1" x14ac:dyDescent="0.2">
      <c r="A157" s="9" t="str">
        <f ca="1">IF(B157="","",CONCATENATE(B157,COUNTIF($B$7:B157,B157)))</f>
        <v/>
      </c>
      <c r="B157" s="17" t="str">
        <f t="shared" ca="1" si="8"/>
        <v/>
      </c>
      <c r="C157" s="88"/>
      <c r="D157" s="91"/>
      <c r="E157" s="59"/>
      <c r="F157" s="60"/>
      <c r="G157" s="60"/>
      <c r="H157" s="61" t="str">
        <f t="shared" ca="1" si="2"/>
        <v/>
      </c>
      <c r="I157" s="62" t="str">
        <f t="shared" si="3"/>
        <v/>
      </c>
      <c r="J157" s="22" t="str">
        <f t="shared" si="7"/>
        <v/>
      </c>
      <c r="K157" s="23"/>
    </row>
    <row r="158" spans="1:11" ht="15" thickBot="1" x14ac:dyDescent="0.2">
      <c r="A158" s="9" t="str">
        <f ca="1">IF(B158="","",CONCATENATE(B158,COUNTIF($B$7:B158,B158)))</f>
        <v/>
      </c>
      <c r="B158" s="17" t="str">
        <f t="shared" ca="1" si="8"/>
        <v/>
      </c>
      <c r="C158" s="88"/>
      <c r="D158" s="91"/>
      <c r="E158" s="59"/>
      <c r="F158" s="60"/>
      <c r="G158" s="60"/>
      <c r="H158" s="61" t="str">
        <f t="shared" ca="1" si="2"/>
        <v/>
      </c>
      <c r="I158" s="62" t="str">
        <f t="shared" si="3"/>
        <v/>
      </c>
      <c r="J158" s="22" t="str">
        <f t="shared" si="7"/>
        <v/>
      </c>
      <c r="K158" s="23"/>
    </row>
    <row r="159" spans="1:11" ht="15" thickBot="1" x14ac:dyDescent="0.2">
      <c r="A159" s="9" t="str">
        <f ca="1">IF(B159="","",CONCATENATE(B159,COUNTIF($B$7:B159,B159)))</f>
        <v/>
      </c>
      <c r="B159" s="17" t="str">
        <f t="shared" ca="1" si="8"/>
        <v/>
      </c>
      <c r="C159" s="88"/>
      <c r="D159" s="91"/>
      <c r="E159" s="59"/>
      <c r="F159" s="60"/>
      <c r="G159" s="60"/>
      <c r="H159" s="61" t="str">
        <f t="shared" ca="1" si="2"/>
        <v/>
      </c>
      <c r="I159" s="62" t="str">
        <f t="shared" si="3"/>
        <v/>
      </c>
      <c r="J159" s="22" t="str">
        <f t="shared" si="7"/>
        <v/>
      </c>
      <c r="K159" s="23"/>
    </row>
    <row r="160" spans="1:11" ht="15" thickBot="1" x14ac:dyDescent="0.2">
      <c r="A160" s="9" t="str">
        <f ca="1">IF(B160="","",CONCATENATE(B160,COUNTIF($B$7:B160,B160)))</f>
        <v/>
      </c>
      <c r="B160" s="17" t="str">
        <f t="shared" ca="1" si="8"/>
        <v/>
      </c>
      <c r="C160" s="88"/>
      <c r="D160" s="91"/>
      <c r="E160" s="59"/>
      <c r="F160" s="60"/>
      <c r="G160" s="60"/>
      <c r="H160" s="61" t="str">
        <f t="shared" ca="1" si="2"/>
        <v/>
      </c>
      <c r="I160" s="62" t="str">
        <f t="shared" si="3"/>
        <v/>
      </c>
      <c r="J160" s="22" t="str">
        <f t="shared" si="7"/>
        <v/>
      </c>
      <c r="K160" s="23"/>
    </row>
    <row r="161" spans="1:11" ht="15" thickBot="1" x14ac:dyDescent="0.2">
      <c r="A161" s="9" t="str">
        <f ca="1">IF(B161="","",CONCATENATE(B161,COUNTIF($B$7:B161,B161)))</f>
        <v/>
      </c>
      <c r="B161" s="17" t="str">
        <f t="shared" ca="1" si="8"/>
        <v/>
      </c>
      <c r="C161" s="88"/>
      <c r="D161" s="91"/>
      <c r="E161" s="59"/>
      <c r="F161" s="60"/>
      <c r="G161" s="60"/>
      <c r="H161" s="61" t="str">
        <f t="shared" ca="1" si="2"/>
        <v/>
      </c>
      <c r="I161" s="62" t="str">
        <f t="shared" si="3"/>
        <v/>
      </c>
      <c r="J161" s="22" t="str">
        <f t="shared" si="7"/>
        <v/>
      </c>
      <c r="K161" s="23"/>
    </row>
    <row r="162" spans="1:11" ht="15" thickBot="1" x14ac:dyDescent="0.2">
      <c r="A162" s="9" t="str">
        <f ca="1">IF(B162="","",CONCATENATE(B162,COUNTIF($B$7:B162,B162)))</f>
        <v/>
      </c>
      <c r="B162" s="17" t="str">
        <f t="shared" ca="1" si="8"/>
        <v/>
      </c>
      <c r="C162" s="88"/>
      <c r="D162" s="91"/>
      <c r="E162" s="59"/>
      <c r="F162" s="60"/>
      <c r="G162" s="60"/>
      <c r="H162" s="61" t="str">
        <f t="shared" ca="1" si="2"/>
        <v/>
      </c>
      <c r="I162" s="62" t="str">
        <f t="shared" si="3"/>
        <v/>
      </c>
      <c r="J162" s="22" t="str">
        <f t="shared" si="7"/>
        <v/>
      </c>
      <c r="K162" s="23"/>
    </row>
    <row r="163" spans="1:11" ht="15" thickBot="1" x14ac:dyDescent="0.2">
      <c r="A163" s="9" t="str">
        <f ca="1">IF(B163="","",CONCATENATE(B163,COUNTIF($B$7:B163,B163)))</f>
        <v/>
      </c>
      <c r="B163" s="17" t="str">
        <f t="shared" ca="1" si="8"/>
        <v/>
      </c>
      <c r="C163" s="88"/>
      <c r="D163" s="91"/>
      <c r="E163" s="59"/>
      <c r="F163" s="60"/>
      <c r="G163" s="60"/>
      <c r="H163" s="61" t="str">
        <f t="shared" ca="1" si="2"/>
        <v/>
      </c>
      <c r="I163" s="62" t="str">
        <f t="shared" si="3"/>
        <v/>
      </c>
      <c r="J163" s="22" t="str">
        <f t="shared" si="7"/>
        <v/>
      </c>
      <c r="K163" s="23"/>
    </row>
    <row r="164" spans="1:11" ht="15" thickBot="1" x14ac:dyDescent="0.2">
      <c r="A164" s="9" t="str">
        <f ca="1">IF(B164="","",CONCATENATE(B164,COUNTIF($B$7:B164,B164)))</f>
        <v/>
      </c>
      <c r="B164" s="17" t="str">
        <f t="shared" ca="1" si="8"/>
        <v/>
      </c>
      <c r="C164" s="88"/>
      <c r="D164" s="91"/>
      <c r="E164" s="59"/>
      <c r="F164" s="60"/>
      <c r="G164" s="60"/>
      <c r="H164" s="61" t="str">
        <f t="shared" ca="1" si="2"/>
        <v/>
      </c>
      <c r="I164" s="62" t="str">
        <f t="shared" si="3"/>
        <v/>
      </c>
      <c r="J164" s="22" t="str">
        <f t="shared" si="7"/>
        <v/>
      </c>
      <c r="K164" s="23"/>
    </row>
    <row r="165" spans="1:11" ht="15" thickBot="1" x14ac:dyDescent="0.2">
      <c r="A165" s="9" t="str">
        <f ca="1">IF(B165="","",CONCATENATE(B165,COUNTIF($B$7:B165,B165)))</f>
        <v/>
      </c>
      <c r="B165" s="17" t="str">
        <f t="shared" ca="1" si="8"/>
        <v/>
      </c>
      <c r="C165" s="88"/>
      <c r="D165" s="91"/>
      <c r="E165" s="59"/>
      <c r="F165" s="60"/>
      <c r="G165" s="60"/>
      <c r="H165" s="61" t="str">
        <f t="shared" ca="1" si="2"/>
        <v/>
      </c>
      <c r="I165" s="62" t="str">
        <f t="shared" si="3"/>
        <v/>
      </c>
      <c r="J165" s="22" t="str">
        <f t="shared" si="7"/>
        <v/>
      </c>
      <c r="K165" s="23"/>
    </row>
    <row r="166" spans="1:11" ht="15" thickBot="1" x14ac:dyDescent="0.2">
      <c r="A166" s="9" t="str">
        <f ca="1">IF(B166="","",CONCATENATE(B166,COUNTIF($B$7:B166,B166)))</f>
        <v/>
      </c>
      <c r="B166" s="17" t="str">
        <f t="shared" ca="1" si="8"/>
        <v/>
      </c>
      <c r="C166" s="88"/>
      <c r="D166" s="91"/>
      <c r="E166" s="59"/>
      <c r="F166" s="60"/>
      <c r="G166" s="60"/>
      <c r="H166" s="61" t="str">
        <f t="shared" ca="1" si="2"/>
        <v/>
      </c>
      <c r="I166" s="62" t="str">
        <f t="shared" si="3"/>
        <v/>
      </c>
      <c r="J166" s="22" t="str">
        <f t="shared" si="7"/>
        <v/>
      </c>
      <c r="K166" s="23"/>
    </row>
    <row r="167" spans="1:11" ht="15" thickBot="1" x14ac:dyDescent="0.2">
      <c r="A167" s="9" t="str">
        <f ca="1">IF(B167="","",CONCATENATE(B167,COUNTIF($B$7:B167,B167)))</f>
        <v/>
      </c>
      <c r="B167" s="17" t="str">
        <f t="shared" ca="1" si="8"/>
        <v/>
      </c>
      <c r="C167" s="88"/>
      <c r="D167" s="91"/>
      <c r="E167" s="59"/>
      <c r="F167" s="60"/>
      <c r="G167" s="60"/>
      <c r="H167" s="61" t="str">
        <f t="shared" ca="1" si="2"/>
        <v/>
      </c>
      <c r="I167" s="62" t="str">
        <f t="shared" si="3"/>
        <v/>
      </c>
      <c r="J167" s="22" t="str">
        <f t="shared" si="7"/>
        <v/>
      </c>
      <c r="K167" s="23"/>
    </row>
    <row r="168" spans="1:11" ht="15" thickBot="1" x14ac:dyDescent="0.2">
      <c r="A168" s="9" t="str">
        <f ca="1">IF(B168="","",CONCATENATE(B168,COUNTIF($B$7:B168,B168)))</f>
        <v/>
      </c>
      <c r="B168" s="17" t="str">
        <f t="shared" ca="1" si="8"/>
        <v/>
      </c>
      <c r="C168" s="88"/>
      <c r="D168" s="91"/>
      <c r="E168" s="59"/>
      <c r="F168" s="60"/>
      <c r="G168" s="60"/>
      <c r="H168" s="61" t="str">
        <f t="shared" ca="1" si="2"/>
        <v/>
      </c>
      <c r="I168" s="62" t="str">
        <f t="shared" si="3"/>
        <v/>
      </c>
      <c r="J168" s="22" t="str">
        <f t="shared" si="7"/>
        <v/>
      </c>
      <c r="K168" s="23"/>
    </row>
    <row r="169" spans="1:11" ht="15" thickBot="1" x14ac:dyDescent="0.2">
      <c r="A169" s="9" t="str">
        <f ca="1">IF(B169="","",CONCATENATE(B169,COUNTIF($B$7:B169,B169)))</f>
        <v/>
      </c>
      <c r="B169" s="17" t="str">
        <f t="shared" ca="1" si="8"/>
        <v/>
      </c>
      <c r="C169" s="88"/>
      <c r="D169" s="91"/>
      <c r="E169" s="59"/>
      <c r="F169" s="60"/>
      <c r="G169" s="60"/>
      <c r="H169" s="61" t="str">
        <f t="shared" ca="1" si="2"/>
        <v/>
      </c>
      <c r="I169" s="62" t="str">
        <f t="shared" si="3"/>
        <v/>
      </c>
      <c r="J169" s="22" t="str">
        <f t="shared" si="7"/>
        <v/>
      </c>
      <c r="K169" s="23"/>
    </row>
    <row r="170" spans="1:11" ht="15" thickBot="1" x14ac:dyDescent="0.2">
      <c r="A170" s="9" t="str">
        <f ca="1">IF(B170="","",CONCATENATE(B170,COUNTIF($B$7:B170,B170)))</f>
        <v/>
      </c>
      <c r="B170" s="17" t="str">
        <f t="shared" ca="1" si="8"/>
        <v/>
      </c>
      <c r="C170" s="88"/>
      <c r="D170" s="91"/>
      <c r="E170" s="59"/>
      <c r="F170" s="60"/>
      <c r="G170" s="60"/>
      <c r="H170" s="61" t="str">
        <f t="shared" ca="1" si="2"/>
        <v/>
      </c>
      <c r="I170" s="62" t="str">
        <f t="shared" si="3"/>
        <v/>
      </c>
      <c r="J170" s="22" t="str">
        <f t="shared" si="7"/>
        <v/>
      </c>
      <c r="K170" s="23"/>
    </row>
    <row r="171" spans="1:11" ht="15" thickBot="1" x14ac:dyDescent="0.2">
      <c r="A171" s="9" t="str">
        <f ca="1">IF(B171="","",CONCATENATE(B171,COUNTIF($B$7:B171,B171)))</f>
        <v/>
      </c>
      <c r="B171" s="17" t="str">
        <f t="shared" ca="1" si="8"/>
        <v/>
      </c>
      <c r="C171" s="88"/>
      <c r="D171" s="91"/>
      <c r="E171" s="59"/>
      <c r="F171" s="60"/>
      <c r="G171" s="60"/>
      <c r="H171" s="61" t="str">
        <f t="shared" ca="1" si="2"/>
        <v/>
      </c>
      <c r="I171" s="62" t="str">
        <f t="shared" si="3"/>
        <v/>
      </c>
      <c r="J171" s="22" t="str">
        <f t="shared" si="7"/>
        <v/>
      </c>
      <c r="K171" s="23"/>
    </row>
    <row r="172" spans="1:11" ht="15" thickBot="1" x14ac:dyDescent="0.2">
      <c r="A172" s="9" t="str">
        <f ca="1">IF(B172="","",CONCATENATE(B172,COUNTIF($B$7:B172,B172)))</f>
        <v/>
      </c>
      <c r="B172" s="17" t="str">
        <f t="shared" ca="1" si="8"/>
        <v/>
      </c>
      <c r="C172" s="88"/>
      <c r="D172" s="91"/>
      <c r="E172" s="59"/>
      <c r="F172" s="60"/>
      <c r="G172" s="60"/>
      <c r="H172" s="61" t="str">
        <f t="shared" ca="1" si="2"/>
        <v/>
      </c>
      <c r="I172" s="62" t="str">
        <f t="shared" si="3"/>
        <v/>
      </c>
      <c r="J172" s="22" t="str">
        <f t="shared" si="7"/>
        <v/>
      </c>
      <c r="K172" s="23"/>
    </row>
    <row r="173" spans="1:11" ht="15" thickBot="1" x14ac:dyDescent="0.2">
      <c r="A173" s="9" t="str">
        <f ca="1">IF(B173="","",CONCATENATE(B173,COUNTIF($B$7:B173,B173)))</f>
        <v/>
      </c>
      <c r="B173" s="17" t="str">
        <f t="shared" ca="1" si="8"/>
        <v/>
      </c>
      <c r="C173" s="88"/>
      <c r="D173" s="91"/>
      <c r="E173" s="59"/>
      <c r="F173" s="60"/>
      <c r="G173" s="60"/>
      <c r="H173" s="61" t="str">
        <f t="shared" ca="1" si="2"/>
        <v/>
      </c>
      <c r="I173" s="62" t="str">
        <f t="shared" si="3"/>
        <v/>
      </c>
      <c r="J173" s="22" t="str">
        <f t="shared" si="7"/>
        <v/>
      </c>
      <c r="K173" s="23"/>
    </row>
    <row r="174" spans="1:11" ht="15" thickBot="1" x14ac:dyDescent="0.2">
      <c r="A174" s="9" t="str">
        <f ca="1">IF(B174="","",CONCATENATE(B174,COUNTIF($B$7:B174,B174)))</f>
        <v/>
      </c>
      <c r="B174" s="17" t="str">
        <f t="shared" ca="1" si="8"/>
        <v/>
      </c>
      <c r="C174" s="88"/>
      <c r="D174" s="91"/>
      <c r="E174" s="59"/>
      <c r="F174" s="60"/>
      <c r="G174" s="60"/>
      <c r="H174" s="61" t="str">
        <f t="shared" ca="1" si="2"/>
        <v/>
      </c>
      <c r="I174" s="62" t="str">
        <f t="shared" si="3"/>
        <v/>
      </c>
      <c r="J174" s="22" t="str">
        <f t="shared" si="7"/>
        <v/>
      </c>
      <c r="K174" s="23"/>
    </row>
    <row r="175" spans="1:11" ht="15" thickBot="1" x14ac:dyDescent="0.2">
      <c r="A175" s="9" t="str">
        <f ca="1">IF(B175="","",CONCATENATE(B175,COUNTIF($B$7:B175,B175)))</f>
        <v/>
      </c>
      <c r="B175" s="17" t="str">
        <f t="shared" ca="1" si="8"/>
        <v/>
      </c>
      <c r="C175" s="88"/>
      <c r="D175" s="91"/>
      <c r="E175" s="59"/>
      <c r="F175" s="60"/>
      <c r="G175" s="60"/>
      <c r="H175" s="61" t="str">
        <f t="shared" ca="1" si="2"/>
        <v/>
      </c>
      <c r="I175" s="62" t="str">
        <f t="shared" si="3"/>
        <v/>
      </c>
      <c r="J175" s="22" t="str">
        <f t="shared" si="7"/>
        <v/>
      </c>
      <c r="K175" s="23"/>
    </row>
    <row r="176" spans="1:11" ht="15" thickBot="1" x14ac:dyDescent="0.2">
      <c r="A176" s="9" t="str">
        <f ca="1">IF(B176="","",CONCATENATE(B176,COUNTIF($B$7:B176,B176)))</f>
        <v/>
      </c>
      <c r="B176" s="17" t="str">
        <f t="shared" ca="1" si="8"/>
        <v/>
      </c>
      <c r="C176" s="88"/>
      <c r="D176" s="91"/>
      <c r="E176" s="59"/>
      <c r="F176" s="60"/>
      <c r="G176" s="60"/>
      <c r="H176" s="61" t="str">
        <f t="shared" ca="1" si="2"/>
        <v/>
      </c>
      <c r="I176" s="62" t="str">
        <f t="shared" si="3"/>
        <v/>
      </c>
      <c r="J176" s="22" t="str">
        <f t="shared" si="7"/>
        <v/>
      </c>
      <c r="K176" s="23"/>
    </row>
    <row r="177" spans="1:11" ht="15" thickBot="1" x14ac:dyDescent="0.2">
      <c r="A177" s="9" t="str">
        <f ca="1">IF(B177="","",CONCATENATE(B177,COUNTIF($B$7:B177,B177)))</f>
        <v/>
      </c>
      <c r="B177" s="17" t="str">
        <f t="shared" ca="1" si="8"/>
        <v/>
      </c>
      <c r="C177" s="88"/>
      <c r="D177" s="91"/>
      <c r="E177" s="59"/>
      <c r="F177" s="60"/>
      <c r="G177" s="60"/>
      <c r="H177" s="61" t="str">
        <f t="shared" ca="1" si="2"/>
        <v/>
      </c>
      <c r="I177" s="62" t="str">
        <f t="shared" si="3"/>
        <v/>
      </c>
      <c r="J177" s="22" t="str">
        <f t="shared" si="7"/>
        <v/>
      </c>
      <c r="K177" s="23"/>
    </row>
    <row r="178" spans="1:11" ht="15" thickBot="1" x14ac:dyDescent="0.2">
      <c r="A178" s="9" t="str">
        <f ca="1">IF(B178="","",CONCATENATE(B178,COUNTIF($B$7:B178,B178)))</f>
        <v/>
      </c>
      <c r="B178" s="17" t="str">
        <f t="shared" ca="1" si="8"/>
        <v/>
      </c>
      <c r="C178" s="88"/>
      <c r="D178" s="91"/>
      <c r="E178" s="59"/>
      <c r="F178" s="60"/>
      <c r="G178" s="60"/>
      <c r="H178" s="61" t="str">
        <f t="shared" ca="1" si="2"/>
        <v/>
      </c>
      <c r="I178" s="62" t="str">
        <f t="shared" si="3"/>
        <v/>
      </c>
      <c r="J178" s="22" t="str">
        <f t="shared" si="7"/>
        <v/>
      </c>
      <c r="K178" s="23"/>
    </row>
    <row r="179" spans="1:11" ht="15" thickBot="1" x14ac:dyDescent="0.2">
      <c r="A179" s="9" t="str">
        <f ca="1">IF(B179="","",CONCATENATE(B179,COUNTIF($B$7:B179,B179)))</f>
        <v/>
      </c>
      <c r="B179" s="17" t="str">
        <f t="shared" ca="1" si="8"/>
        <v/>
      </c>
      <c r="C179" s="88"/>
      <c r="D179" s="91"/>
      <c r="E179" s="59"/>
      <c r="F179" s="60"/>
      <c r="G179" s="60"/>
      <c r="H179" s="61" t="str">
        <f t="shared" ca="1" si="2"/>
        <v/>
      </c>
      <c r="I179" s="62" t="str">
        <f t="shared" si="3"/>
        <v/>
      </c>
      <c r="J179" s="22" t="str">
        <f t="shared" si="7"/>
        <v/>
      </c>
      <c r="K179" s="23"/>
    </row>
    <row r="180" spans="1:11" ht="15" thickBot="1" x14ac:dyDescent="0.2">
      <c r="A180" s="9" t="str">
        <f ca="1">IF(B180="","",CONCATENATE(B180,COUNTIF($B$7:B180,B180)))</f>
        <v/>
      </c>
      <c r="B180" s="17" t="str">
        <f t="shared" ca="1" si="8"/>
        <v/>
      </c>
      <c r="C180" s="88"/>
      <c r="D180" s="91"/>
      <c r="E180" s="59"/>
      <c r="F180" s="60"/>
      <c r="G180" s="60"/>
      <c r="H180" s="61" t="str">
        <f t="shared" ca="1" si="2"/>
        <v/>
      </c>
      <c r="I180" s="62" t="str">
        <f t="shared" si="3"/>
        <v/>
      </c>
      <c r="J180" s="22" t="str">
        <f t="shared" si="7"/>
        <v/>
      </c>
      <c r="K180" s="23"/>
    </row>
    <row r="181" spans="1:11" ht="15" thickBot="1" x14ac:dyDescent="0.2">
      <c r="A181" s="9" t="str">
        <f ca="1">IF(B181="","",CONCATENATE(B181,COUNTIF($B$7:B181,B181)))</f>
        <v/>
      </c>
      <c r="B181" s="17" t="str">
        <f t="shared" ca="1" si="8"/>
        <v/>
      </c>
      <c r="C181" s="88"/>
      <c r="D181" s="91"/>
      <c r="E181" s="59"/>
      <c r="F181" s="60"/>
      <c r="G181" s="60"/>
      <c r="H181" s="61" t="str">
        <f t="shared" ca="1" si="2"/>
        <v/>
      </c>
      <c r="I181" s="62" t="str">
        <f t="shared" si="3"/>
        <v/>
      </c>
      <c r="J181" s="22" t="str">
        <f t="shared" si="7"/>
        <v/>
      </c>
      <c r="K181" s="23"/>
    </row>
    <row r="182" spans="1:11" ht="15" thickBot="1" x14ac:dyDescent="0.2">
      <c r="A182" s="9" t="str">
        <f ca="1">IF(B182="","",CONCATENATE(B182,COUNTIF($B$7:B182,B182)))</f>
        <v/>
      </c>
      <c r="B182" s="17" t="str">
        <f t="shared" ca="1" si="8"/>
        <v/>
      </c>
      <c r="C182" s="88"/>
      <c r="D182" s="91"/>
      <c r="E182" s="59"/>
      <c r="F182" s="60"/>
      <c r="G182" s="60"/>
      <c r="H182" s="61" t="str">
        <f t="shared" ca="1" si="2"/>
        <v/>
      </c>
      <c r="I182" s="62" t="str">
        <f t="shared" si="3"/>
        <v/>
      </c>
      <c r="J182" s="22" t="str">
        <f t="shared" si="7"/>
        <v/>
      </c>
      <c r="K182" s="23"/>
    </row>
    <row r="183" spans="1:11" ht="15" thickBot="1" x14ac:dyDescent="0.2">
      <c r="A183" s="9" t="str">
        <f ca="1">IF(B183="","",CONCATENATE(B183,COUNTIF($B$7:B183,B183)))</f>
        <v/>
      </c>
      <c r="B183" s="17" t="str">
        <f t="shared" ca="1" si="8"/>
        <v/>
      </c>
      <c r="C183" s="88"/>
      <c r="D183" s="91"/>
      <c r="E183" s="59"/>
      <c r="F183" s="60"/>
      <c r="G183" s="60"/>
      <c r="H183" s="61" t="str">
        <f t="shared" ca="1" si="2"/>
        <v/>
      </c>
      <c r="I183" s="62" t="str">
        <f t="shared" si="3"/>
        <v/>
      </c>
      <c r="J183" s="22" t="str">
        <f t="shared" si="7"/>
        <v/>
      </c>
      <c r="K183" s="23"/>
    </row>
    <row r="184" spans="1:11" ht="15" thickBot="1" x14ac:dyDescent="0.2">
      <c r="A184" s="9" t="str">
        <f ca="1">IF(B184="","",CONCATENATE(B184,COUNTIF($B$7:B184,B184)))</f>
        <v/>
      </c>
      <c r="B184" s="17" t="str">
        <f t="shared" ca="1" si="8"/>
        <v/>
      </c>
      <c r="C184" s="88"/>
      <c r="D184" s="91"/>
      <c r="E184" s="59"/>
      <c r="F184" s="60"/>
      <c r="G184" s="60"/>
      <c r="H184" s="61" t="str">
        <f t="shared" ca="1" si="2"/>
        <v/>
      </c>
      <c r="I184" s="62" t="str">
        <f t="shared" si="3"/>
        <v/>
      </c>
      <c r="J184" s="22" t="str">
        <f t="shared" si="7"/>
        <v/>
      </c>
      <c r="K184" s="23"/>
    </row>
    <row r="185" spans="1:11" ht="15" thickBot="1" x14ac:dyDescent="0.2">
      <c r="A185" s="9" t="str">
        <f ca="1">IF(B185="","",CONCATENATE(B185,COUNTIF($B$7:B185,B185)))</f>
        <v/>
      </c>
      <c r="B185" s="17" t="str">
        <f t="shared" ca="1" si="8"/>
        <v/>
      </c>
      <c r="C185" s="88"/>
      <c r="D185" s="91"/>
      <c r="E185" s="59"/>
      <c r="F185" s="60"/>
      <c r="G185" s="60"/>
      <c r="H185" s="61" t="str">
        <f t="shared" ca="1" si="2"/>
        <v/>
      </c>
      <c r="I185" s="62" t="str">
        <f t="shared" si="3"/>
        <v/>
      </c>
      <c r="J185" s="22" t="str">
        <f t="shared" si="7"/>
        <v/>
      </c>
      <c r="K185" s="23"/>
    </row>
    <row r="186" spans="1:11" ht="15.75" customHeight="1" thickBot="1" x14ac:dyDescent="0.2">
      <c r="A186" s="9" t="str">
        <f ca="1">IF(B186="","",CONCATENATE(B186,COUNTIF($B$7:B186,B186)))</f>
        <v/>
      </c>
      <c r="B186" s="17" t="str">
        <f t="shared" ca="1" si="8"/>
        <v/>
      </c>
      <c r="C186" s="88"/>
      <c r="D186" s="91"/>
      <c r="E186" s="59"/>
      <c r="F186" s="60"/>
      <c r="G186" s="60"/>
      <c r="H186" s="61" t="str">
        <f t="shared" ca="1" si="2"/>
        <v/>
      </c>
      <c r="I186" s="62" t="str">
        <f t="shared" si="3"/>
        <v/>
      </c>
      <c r="J186" s="22" t="str">
        <f t="shared" si="7"/>
        <v/>
      </c>
      <c r="K186" s="23"/>
    </row>
    <row r="187" spans="1:11" ht="15" thickBot="1" x14ac:dyDescent="0.2">
      <c r="A187" s="9" t="str">
        <f ca="1">IF(B187="","",CONCATENATE(B187,COUNTIF($B$7:B187,B187)))</f>
        <v/>
      </c>
      <c r="B187" s="17" t="str">
        <f t="shared" ca="1" si="8"/>
        <v/>
      </c>
      <c r="C187" s="88"/>
      <c r="D187" s="91"/>
      <c r="E187" s="59"/>
      <c r="F187" s="60"/>
      <c r="G187" s="60"/>
      <c r="H187" s="61" t="str">
        <f t="shared" ca="1" si="2"/>
        <v/>
      </c>
      <c r="I187" s="62" t="str">
        <f t="shared" si="3"/>
        <v/>
      </c>
      <c r="J187" s="22" t="str">
        <f t="shared" si="7"/>
        <v/>
      </c>
      <c r="K187" s="23"/>
    </row>
    <row r="188" spans="1:11" ht="15" thickBot="1" x14ac:dyDescent="0.2">
      <c r="A188" s="9" t="str">
        <f ca="1">IF(B188="","",CONCATENATE(B188,COUNTIF($B$7:B188,B188)))</f>
        <v/>
      </c>
      <c r="B188" s="17" t="str">
        <f t="shared" ca="1" si="8"/>
        <v/>
      </c>
      <c r="C188" s="88"/>
      <c r="D188" s="91"/>
      <c r="E188" s="59"/>
      <c r="F188" s="60"/>
      <c r="G188" s="60"/>
      <c r="H188" s="61" t="str">
        <f t="shared" ca="1" si="2"/>
        <v/>
      </c>
      <c r="I188" s="62" t="str">
        <f t="shared" si="3"/>
        <v/>
      </c>
      <c r="J188" s="22" t="str">
        <f t="shared" si="7"/>
        <v/>
      </c>
      <c r="K188" s="23"/>
    </row>
    <row r="189" spans="1:11" ht="15" thickBot="1" x14ac:dyDescent="0.2">
      <c r="A189" s="9" t="str">
        <f ca="1">IF(B189="","",CONCATENATE(B189,COUNTIF($B$7:B189,B189)))</f>
        <v/>
      </c>
      <c r="B189" s="17" t="str">
        <f t="shared" ca="1" si="8"/>
        <v/>
      </c>
      <c r="C189" s="88"/>
      <c r="D189" s="91"/>
      <c r="E189" s="59"/>
      <c r="F189" s="60"/>
      <c r="G189" s="60"/>
      <c r="H189" s="61" t="str">
        <f t="shared" ca="1" si="2"/>
        <v/>
      </c>
      <c r="I189" s="62" t="str">
        <f t="shared" si="3"/>
        <v/>
      </c>
      <c r="J189" s="22" t="str">
        <f t="shared" si="7"/>
        <v/>
      </c>
      <c r="K189" s="23"/>
    </row>
    <row r="190" spans="1:11" ht="15" thickBot="1" x14ac:dyDescent="0.2">
      <c r="A190" s="9" t="str">
        <f ca="1">IF(B190="","",CONCATENATE(B190,COUNTIF($B$7:B190,B190)))</f>
        <v/>
      </c>
      <c r="B190" s="17" t="str">
        <f t="shared" ca="1" si="8"/>
        <v/>
      </c>
      <c r="C190" s="88"/>
      <c r="D190" s="91"/>
      <c r="E190" s="59"/>
      <c r="F190" s="60"/>
      <c r="G190" s="60"/>
      <c r="H190" s="61" t="str">
        <f t="shared" ca="1" si="2"/>
        <v/>
      </c>
      <c r="I190" s="62" t="str">
        <f t="shared" si="3"/>
        <v/>
      </c>
      <c r="J190" s="22" t="str">
        <f t="shared" si="7"/>
        <v/>
      </c>
      <c r="K190" s="23"/>
    </row>
    <row r="191" spans="1:11" ht="15" thickBot="1" x14ac:dyDescent="0.2">
      <c r="A191" s="9" t="str">
        <f ca="1">IF(B191="","",CONCATENATE(B191,COUNTIF($B$7:B191,B191)))</f>
        <v/>
      </c>
      <c r="B191" s="17" t="str">
        <f t="shared" ca="1" si="8"/>
        <v/>
      </c>
      <c r="C191" s="88"/>
      <c r="D191" s="91"/>
      <c r="E191" s="59"/>
      <c r="F191" s="60"/>
      <c r="G191" s="60"/>
      <c r="H191" s="61" t="str">
        <f t="shared" ca="1" si="2"/>
        <v/>
      </c>
      <c r="I191" s="62" t="str">
        <f t="shared" si="3"/>
        <v/>
      </c>
      <c r="J191" s="22" t="str">
        <f t="shared" si="7"/>
        <v/>
      </c>
      <c r="K191" s="23"/>
    </row>
    <row r="192" spans="1:11" ht="15" thickBot="1" x14ac:dyDescent="0.2">
      <c r="A192" s="9" t="str">
        <f ca="1">IF(B192="","",CONCATENATE(B192,COUNTIF($B$7:B192,B192)))</f>
        <v/>
      </c>
      <c r="B192" s="17" t="str">
        <f t="shared" ca="1" si="8"/>
        <v/>
      </c>
      <c r="C192" s="88"/>
      <c r="D192" s="91"/>
      <c r="E192" s="59"/>
      <c r="F192" s="60"/>
      <c r="G192" s="60"/>
      <c r="H192" s="61" t="str">
        <f t="shared" ca="1" si="2"/>
        <v/>
      </c>
      <c r="I192" s="62" t="str">
        <f t="shared" si="3"/>
        <v/>
      </c>
      <c r="J192" s="22" t="str">
        <f t="shared" si="7"/>
        <v/>
      </c>
      <c r="K192" s="23"/>
    </row>
    <row r="193" spans="1:11" ht="15" thickBot="1" x14ac:dyDescent="0.2">
      <c r="A193" s="9" t="str">
        <f ca="1">IF(B193="","",CONCATENATE(B193,COUNTIF($B$7:B193,B193)))</f>
        <v/>
      </c>
      <c r="B193" s="17" t="str">
        <f t="shared" ca="1" si="8"/>
        <v/>
      </c>
      <c r="C193" s="88"/>
      <c r="D193" s="91"/>
      <c r="E193" s="59"/>
      <c r="F193" s="60"/>
      <c r="G193" s="60"/>
      <c r="H193" s="61" t="str">
        <f t="shared" ca="1" si="2"/>
        <v/>
      </c>
      <c r="I193" s="62" t="str">
        <f t="shared" si="3"/>
        <v/>
      </c>
      <c r="J193" s="22" t="str">
        <f t="shared" si="7"/>
        <v/>
      </c>
      <c r="K193" s="23"/>
    </row>
    <row r="194" spans="1:11" ht="15" thickBot="1" x14ac:dyDescent="0.2">
      <c r="A194" s="9" t="str">
        <f ca="1">IF(B194="","",CONCATENATE(B194,COUNTIF($B$7:B194,B194)))</f>
        <v/>
      </c>
      <c r="B194" s="17" t="str">
        <f t="shared" ca="1" si="8"/>
        <v/>
      </c>
      <c r="C194" s="88"/>
      <c r="D194" s="91"/>
      <c r="E194" s="59"/>
      <c r="F194" s="60"/>
      <c r="G194" s="60"/>
      <c r="H194" s="61" t="str">
        <f t="shared" ca="1" si="2"/>
        <v/>
      </c>
      <c r="I194" s="62" t="str">
        <f t="shared" si="3"/>
        <v/>
      </c>
      <c r="J194" s="22" t="str">
        <f t="shared" si="7"/>
        <v/>
      </c>
      <c r="K194" s="23"/>
    </row>
    <row r="195" spans="1:11" ht="15" thickBot="1" x14ac:dyDescent="0.2">
      <c r="A195" s="9" t="str">
        <f ca="1">IF(B195="","",CONCATENATE(B195,COUNTIF($B$7:B195,B195)))</f>
        <v/>
      </c>
      <c r="B195" s="17" t="str">
        <f t="shared" ca="1" si="8"/>
        <v/>
      </c>
      <c r="C195" s="88"/>
      <c r="D195" s="91"/>
      <c r="E195" s="59"/>
      <c r="F195" s="60"/>
      <c r="G195" s="60"/>
      <c r="H195" s="61" t="str">
        <f t="shared" ca="1" si="2"/>
        <v/>
      </c>
      <c r="I195" s="62" t="str">
        <f t="shared" si="3"/>
        <v/>
      </c>
      <c r="J195" s="22" t="str">
        <f t="shared" si="7"/>
        <v/>
      </c>
      <c r="K195" s="23"/>
    </row>
    <row r="196" spans="1:11" ht="15" thickBot="1" x14ac:dyDescent="0.2">
      <c r="A196" s="9" t="str">
        <f ca="1">IF(B196="","",CONCATENATE(B196,COUNTIF($B$7:B196,B196)))</f>
        <v/>
      </c>
      <c r="B196" s="17" t="str">
        <f t="shared" ca="1" si="8"/>
        <v/>
      </c>
      <c r="C196" s="88"/>
      <c r="D196" s="91"/>
      <c r="E196" s="59"/>
      <c r="F196" s="60"/>
      <c r="G196" s="60"/>
      <c r="H196" s="61" t="str">
        <f t="shared" ca="1" si="2"/>
        <v/>
      </c>
      <c r="I196" s="62" t="str">
        <f t="shared" si="3"/>
        <v/>
      </c>
      <c r="J196" s="22" t="str">
        <f t="shared" si="7"/>
        <v/>
      </c>
      <c r="K196" s="23"/>
    </row>
    <row r="197" spans="1:11" ht="15" thickBot="1" x14ac:dyDescent="0.2">
      <c r="A197" s="9" t="str">
        <f ca="1">IF(B197="","",CONCATENATE(B197,COUNTIF($B$7:B197,B197)))</f>
        <v/>
      </c>
      <c r="B197" s="17" t="str">
        <f t="shared" ca="1" si="8"/>
        <v/>
      </c>
      <c r="C197" s="88"/>
      <c r="D197" s="91"/>
      <c r="E197" s="59"/>
      <c r="F197" s="60"/>
      <c r="G197" s="60"/>
      <c r="H197" s="61" t="str">
        <f t="shared" ca="1" si="2"/>
        <v/>
      </c>
      <c r="I197" s="62" t="str">
        <f t="shared" si="3"/>
        <v/>
      </c>
      <c r="J197" s="22" t="str">
        <f t="shared" si="7"/>
        <v/>
      </c>
      <c r="K197" s="23"/>
    </row>
    <row r="198" spans="1:11" ht="15" thickBot="1" x14ac:dyDescent="0.2">
      <c r="A198" s="9" t="str">
        <f ca="1">IF(B198="","",CONCATENATE(B198,COUNTIF($B$7:B198,B198)))</f>
        <v/>
      </c>
      <c r="B198" s="17" t="str">
        <f t="shared" ca="1" si="8"/>
        <v/>
      </c>
      <c r="C198" s="88"/>
      <c r="D198" s="91"/>
      <c r="E198" s="59"/>
      <c r="F198" s="60"/>
      <c r="G198" s="60"/>
      <c r="H198" s="61" t="str">
        <f t="shared" ca="1" si="2"/>
        <v/>
      </c>
      <c r="I198" s="62" t="str">
        <f t="shared" si="3"/>
        <v/>
      </c>
      <c r="J198" s="22" t="str">
        <f t="shared" si="7"/>
        <v/>
      </c>
      <c r="K198" s="23"/>
    </row>
    <row r="199" spans="1:11" ht="15" thickBot="1" x14ac:dyDescent="0.2">
      <c r="A199" s="9" t="str">
        <f ca="1">IF(B199="","",CONCATENATE(B199,COUNTIF($B$7:B199,B199)))</f>
        <v/>
      </c>
      <c r="B199" s="17" t="str">
        <f t="shared" ca="1" si="8"/>
        <v/>
      </c>
      <c r="C199" s="88"/>
      <c r="D199" s="91"/>
      <c r="E199" s="59"/>
      <c r="F199" s="60"/>
      <c r="G199" s="60"/>
      <c r="H199" s="61" t="str">
        <f t="shared" ca="1" si="2"/>
        <v/>
      </c>
      <c r="I199" s="62" t="str">
        <f t="shared" si="3"/>
        <v/>
      </c>
      <c r="J199" s="22" t="str">
        <f t="shared" si="7"/>
        <v/>
      </c>
      <c r="K199" s="23"/>
    </row>
    <row r="200" spans="1:11" ht="15" thickBot="1" x14ac:dyDescent="0.2">
      <c r="A200" s="9" t="str">
        <f ca="1">IF(B200="","",CONCATENATE(B200,COUNTIF($B$7:B200,B200)))</f>
        <v/>
      </c>
      <c r="B200" s="17" t="str">
        <f t="shared" ca="1" si="8"/>
        <v/>
      </c>
      <c r="C200" s="88"/>
      <c r="D200" s="91"/>
      <c r="E200" s="59"/>
      <c r="F200" s="60"/>
      <c r="G200" s="60"/>
      <c r="H200" s="61" t="str">
        <f t="shared" ca="1" si="2"/>
        <v/>
      </c>
      <c r="I200" s="62" t="str">
        <f t="shared" si="3"/>
        <v/>
      </c>
      <c r="J200" s="22" t="str">
        <f t="shared" ref="J200:J253" si="9">IF(F200="","",IF(H200&lt;=2,"To be collected",""))</f>
        <v/>
      </c>
      <c r="K200" s="23"/>
    </row>
    <row r="201" spans="1:11" ht="15" thickBot="1" x14ac:dyDescent="0.2">
      <c r="A201" s="9" t="str">
        <f ca="1">IF(B201="","",CONCATENATE(B201,COUNTIF($B$7:B201,B201)))</f>
        <v/>
      </c>
      <c r="B201" s="17" t="str">
        <f t="shared" ca="1" si="8"/>
        <v/>
      </c>
      <c r="C201" s="88"/>
      <c r="D201" s="91"/>
      <c r="E201" s="59"/>
      <c r="F201" s="60"/>
      <c r="G201" s="60"/>
      <c r="H201" s="61" t="str">
        <f t="shared" ca="1" si="2"/>
        <v/>
      </c>
      <c r="I201" s="62" t="str">
        <f t="shared" si="3"/>
        <v/>
      </c>
      <c r="J201" s="22" t="str">
        <f t="shared" si="9"/>
        <v/>
      </c>
      <c r="K201" s="23"/>
    </row>
    <row r="202" spans="1:11" ht="15" thickBot="1" x14ac:dyDescent="0.2">
      <c r="A202" s="9" t="str">
        <f ca="1">IF(B202="","",CONCATENATE(B202,COUNTIF($B$7:B202,B202)))</f>
        <v/>
      </c>
      <c r="B202" s="17" t="str">
        <f t="shared" ca="1" si="8"/>
        <v/>
      </c>
      <c r="C202" s="88"/>
      <c r="D202" s="91"/>
      <c r="E202" s="59"/>
      <c r="F202" s="60"/>
      <c r="G202" s="60"/>
      <c r="H202" s="61" t="str">
        <f t="shared" ca="1" si="2"/>
        <v/>
      </c>
      <c r="I202" s="62" t="str">
        <f t="shared" si="3"/>
        <v/>
      </c>
      <c r="J202" s="22" t="str">
        <f t="shared" si="9"/>
        <v/>
      </c>
      <c r="K202" s="23"/>
    </row>
    <row r="203" spans="1:11" ht="15" thickBot="1" x14ac:dyDescent="0.2">
      <c r="A203" s="9" t="str">
        <f ca="1">IF(B203="","",CONCATENATE(B203,COUNTIF($B$7:B203,B203)))</f>
        <v/>
      </c>
      <c r="B203" s="17" t="str">
        <f t="shared" ca="1" si="8"/>
        <v/>
      </c>
      <c r="C203" s="88"/>
      <c r="D203" s="91"/>
      <c r="E203" s="59"/>
      <c r="F203" s="60"/>
      <c r="G203" s="60"/>
      <c r="H203" s="61" t="str">
        <f t="shared" ca="1" si="2"/>
        <v/>
      </c>
      <c r="I203" s="62" t="str">
        <f t="shared" si="3"/>
        <v/>
      </c>
      <c r="J203" s="22" t="str">
        <f t="shared" si="9"/>
        <v/>
      </c>
      <c r="K203" s="23"/>
    </row>
    <row r="204" spans="1:11" ht="15" thickBot="1" x14ac:dyDescent="0.2">
      <c r="A204" s="9" t="str">
        <f ca="1">IF(B204="","",CONCATENATE(B204,COUNTIF($B$7:B204,B204)))</f>
        <v/>
      </c>
      <c r="B204" s="17" t="str">
        <f t="shared" ca="1" si="8"/>
        <v/>
      </c>
      <c r="C204" s="88"/>
      <c r="D204" s="91"/>
      <c r="E204" s="59"/>
      <c r="F204" s="60"/>
      <c r="G204" s="60"/>
      <c r="H204" s="61" t="str">
        <f t="shared" ca="1" si="2"/>
        <v/>
      </c>
      <c r="I204" s="62" t="str">
        <f t="shared" si="3"/>
        <v/>
      </c>
      <c r="J204" s="22" t="str">
        <f t="shared" si="9"/>
        <v/>
      </c>
      <c r="K204" s="23"/>
    </row>
    <row r="205" spans="1:11" ht="15" thickBot="1" x14ac:dyDescent="0.2">
      <c r="A205" s="9" t="str">
        <f ca="1">IF(B205="","",CONCATENATE(B205,COUNTIF($B$7:B205,B205)))</f>
        <v/>
      </c>
      <c r="B205" s="17" t="str">
        <f t="shared" ca="1" si="8"/>
        <v/>
      </c>
      <c r="C205" s="88"/>
      <c r="D205" s="91"/>
      <c r="E205" s="59"/>
      <c r="F205" s="60"/>
      <c r="G205" s="60"/>
      <c r="H205" s="61" t="str">
        <f t="shared" ca="1" si="2"/>
        <v/>
      </c>
      <c r="I205" s="62" t="str">
        <f t="shared" si="3"/>
        <v/>
      </c>
      <c r="J205" s="22" t="str">
        <f t="shared" si="9"/>
        <v/>
      </c>
      <c r="K205" s="23"/>
    </row>
    <row r="206" spans="1:11" ht="15" thickBot="1" x14ac:dyDescent="0.2">
      <c r="A206" s="9" t="str">
        <f ca="1">IF(B206="","",CONCATENATE(B206,COUNTIF($B$7:B206,B206)))</f>
        <v/>
      </c>
      <c r="B206" s="17" t="str">
        <f t="shared" ca="1" si="8"/>
        <v/>
      </c>
      <c r="C206" s="88"/>
      <c r="D206" s="91"/>
      <c r="E206" s="59"/>
      <c r="F206" s="60"/>
      <c r="G206" s="60"/>
      <c r="H206" s="61" t="str">
        <f t="shared" ca="1" si="2"/>
        <v/>
      </c>
      <c r="I206" s="62" t="str">
        <f t="shared" si="3"/>
        <v/>
      </c>
      <c r="J206" s="22" t="str">
        <f t="shared" si="9"/>
        <v/>
      </c>
      <c r="K206" s="23"/>
    </row>
    <row r="207" spans="1:11" ht="15" thickBot="1" x14ac:dyDescent="0.2">
      <c r="A207" s="9" t="str">
        <f ca="1">IF(B207="","",CONCATENATE(B207,COUNTIF($B$7:B207,B207)))</f>
        <v/>
      </c>
      <c r="B207" s="17" t="str">
        <f t="shared" ca="1" si="8"/>
        <v/>
      </c>
      <c r="C207" s="88"/>
      <c r="D207" s="91"/>
      <c r="E207" s="59"/>
      <c r="F207" s="60"/>
      <c r="G207" s="60"/>
      <c r="H207" s="61" t="str">
        <f t="shared" ca="1" si="2"/>
        <v/>
      </c>
      <c r="I207" s="62" t="str">
        <f t="shared" si="3"/>
        <v/>
      </c>
      <c r="J207" s="22" t="str">
        <f t="shared" si="9"/>
        <v/>
      </c>
      <c r="K207" s="23"/>
    </row>
    <row r="208" spans="1:11" ht="15" thickBot="1" x14ac:dyDescent="0.2">
      <c r="A208" s="9" t="str">
        <f ca="1">IF(B208="","",CONCATENATE(B208,COUNTIF($B$7:B208,B208)))</f>
        <v/>
      </c>
      <c r="B208" s="17" t="str">
        <f t="shared" ca="1" si="8"/>
        <v/>
      </c>
      <c r="C208" s="88"/>
      <c r="D208" s="91"/>
      <c r="E208" s="59"/>
      <c r="F208" s="60"/>
      <c r="G208" s="60"/>
      <c r="H208" s="61" t="str">
        <f t="shared" ca="1" si="2"/>
        <v/>
      </c>
      <c r="I208" s="62" t="str">
        <f t="shared" si="3"/>
        <v/>
      </c>
      <c r="J208" s="22" t="str">
        <f t="shared" si="9"/>
        <v/>
      </c>
      <c r="K208" s="23"/>
    </row>
    <row r="209" spans="1:11" ht="15" thickBot="1" x14ac:dyDescent="0.2">
      <c r="A209" s="9" t="str">
        <f ca="1">IF(B209="","",CONCATENATE(B209,COUNTIF($B$7:B209,B209)))</f>
        <v/>
      </c>
      <c r="B209" s="17" t="str">
        <f t="shared" ca="1" si="8"/>
        <v/>
      </c>
      <c r="C209" s="88"/>
      <c r="D209" s="91"/>
      <c r="E209" s="59"/>
      <c r="F209" s="60"/>
      <c r="G209" s="60"/>
      <c r="H209" s="61" t="str">
        <f t="shared" ca="1" si="2"/>
        <v/>
      </c>
      <c r="I209" s="62" t="str">
        <f t="shared" si="3"/>
        <v/>
      </c>
      <c r="J209" s="22" t="str">
        <f t="shared" si="9"/>
        <v/>
      </c>
      <c r="K209" s="23"/>
    </row>
    <row r="210" spans="1:11" ht="15" thickBot="1" x14ac:dyDescent="0.2">
      <c r="A210" s="9" t="str">
        <f ca="1">IF(B210="","",CONCATENATE(B210,COUNTIF($B$7:B210,B210)))</f>
        <v/>
      </c>
      <c r="B210" s="17" t="str">
        <f t="shared" ca="1" si="8"/>
        <v/>
      </c>
      <c r="C210" s="88"/>
      <c r="D210" s="91"/>
      <c r="E210" s="59"/>
      <c r="F210" s="60"/>
      <c r="G210" s="60"/>
      <c r="H210" s="61" t="str">
        <f t="shared" ca="1" si="2"/>
        <v/>
      </c>
      <c r="I210" s="62" t="str">
        <f t="shared" si="3"/>
        <v/>
      </c>
      <c r="J210" s="22" t="str">
        <f t="shared" si="9"/>
        <v/>
      </c>
      <c r="K210" s="23"/>
    </row>
    <row r="211" spans="1:11" ht="15" thickBot="1" x14ac:dyDescent="0.2">
      <c r="A211" s="9" t="str">
        <f ca="1">IF(B211="","",CONCATENATE(B211,COUNTIF($B$7:B211,B211)))</f>
        <v/>
      </c>
      <c r="B211" s="17" t="str">
        <f t="shared" ca="1" si="8"/>
        <v/>
      </c>
      <c r="C211" s="88"/>
      <c r="D211" s="91"/>
      <c r="E211" s="59"/>
      <c r="F211" s="60"/>
      <c r="G211" s="60"/>
      <c r="H211" s="61" t="str">
        <f t="shared" ca="1" si="2"/>
        <v/>
      </c>
      <c r="I211" s="62" t="str">
        <f t="shared" si="3"/>
        <v/>
      </c>
      <c r="J211" s="22" t="str">
        <f t="shared" si="9"/>
        <v/>
      </c>
      <c r="K211" s="23"/>
    </row>
    <row r="212" spans="1:11" ht="15" thickBot="1" x14ac:dyDescent="0.2">
      <c r="A212" s="9" t="str">
        <f ca="1">IF(B212="","",CONCATENATE(B212,COUNTIF($B$7:B212,B212)))</f>
        <v/>
      </c>
      <c r="B212" s="17" t="str">
        <f t="shared" ref="B212:B253" ca="1" si="10">H212</f>
        <v/>
      </c>
      <c r="C212" s="88"/>
      <c r="D212" s="91"/>
      <c r="E212" s="59"/>
      <c r="F212" s="60"/>
      <c r="G212" s="60"/>
      <c r="H212" s="61" t="str">
        <f t="shared" ca="1" si="2"/>
        <v/>
      </c>
      <c r="I212" s="62" t="str">
        <f t="shared" si="3"/>
        <v/>
      </c>
      <c r="J212" s="22" t="str">
        <f t="shared" si="9"/>
        <v/>
      </c>
      <c r="K212" s="23"/>
    </row>
    <row r="213" spans="1:11" ht="15" thickBot="1" x14ac:dyDescent="0.2">
      <c r="A213" s="9" t="str">
        <f ca="1">IF(B213="","",CONCATENATE(B213,COUNTIF($B$7:B213,B213)))</f>
        <v/>
      </c>
      <c r="B213" s="17" t="str">
        <f t="shared" ca="1" si="10"/>
        <v/>
      </c>
      <c r="C213" s="88"/>
      <c r="D213" s="91"/>
      <c r="E213" s="59"/>
      <c r="F213" s="60"/>
      <c r="G213" s="60"/>
      <c r="H213" s="61" t="str">
        <f t="shared" ca="1" si="2"/>
        <v/>
      </c>
      <c r="I213" s="62" t="str">
        <f t="shared" si="3"/>
        <v/>
      </c>
      <c r="J213" s="22" t="str">
        <f t="shared" si="9"/>
        <v/>
      </c>
      <c r="K213" s="23"/>
    </row>
    <row r="214" spans="1:11" ht="15" thickBot="1" x14ac:dyDescent="0.2">
      <c r="A214" s="9" t="str">
        <f ca="1">IF(B214="","",CONCATENATE(B214,COUNTIF($B$7:B214,B214)))</f>
        <v/>
      </c>
      <c r="B214" s="17" t="str">
        <f t="shared" ca="1" si="10"/>
        <v/>
      </c>
      <c r="C214" s="88"/>
      <c r="D214" s="91"/>
      <c r="E214" s="59"/>
      <c r="F214" s="60"/>
      <c r="G214" s="60"/>
      <c r="H214" s="61" t="str">
        <f t="shared" ca="1" si="2"/>
        <v/>
      </c>
      <c r="I214" s="62" t="str">
        <f t="shared" si="3"/>
        <v/>
      </c>
      <c r="J214" s="22" t="str">
        <f t="shared" si="9"/>
        <v/>
      </c>
      <c r="K214" s="23"/>
    </row>
    <row r="215" spans="1:11" ht="15" thickBot="1" x14ac:dyDescent="0.2">
      <c r="A215" s="9" t="str">
        <f ca="1">IF(B215="","",CONCATENATE(B215,COUNTIF($B$7:B215,B215)))</f>
        <v/>
      </c>
      <c r="B215" s="17" t="str">
        <f t="shared" ca="1" si="10"/>
        <v/>
      </c>
      <c r="C215" s="88"/>
      <c r="D215" s="91"/>
      <c r="E215" s="59"/>
      <c r="F215" s="60"/>
      <c r="G215" s="60"/>
      <c r="H215" s="61" t="str">
        <f t="shared" ca="1" si="2"/>
        <v/>
      </c>
      <c r="I215" s="62" t="str">
        <f t="shared" si="3"/>
        <v/>
      </c>
      <c r="J215" s="22" t="str">
        <f t="shared" si="9"/>
        <v/>
      </c>
      <c r="K215" s="23"/>
    </row>
    <row r="216" spans="1:11" ht="15" thickBot="1" x14ac:dyDescent="0.2">
      <c r="A216" s="9" t="str">
        <f ca="1">IF(B216="","",CONCATENATE(B216,COUNTIF($B$7:B216,B216)))</f>
        <v/>
      </c>
      <c r="B216" s="17" t="str">
        <f t="shared" ca="1" si="10"/>
        <v/>
      </c>
      <c r="C216" s="88"/>
      <c r="D216" s="91"/>
      <c r="E216" s="59"/>
      <c r="F216" s="60"/>
      <c r="G216" s="60"/>
      <c r="H216" s="61" t="str">
        <f t="shared" ca="1" si="2"/>
        <v/>
      </c>
      <c r="I216" s="62" t="str">
        <f t="shared" si="3"/>
        <v/>
      </c>
      <c r="J216" s="22" t="str">
        <f t="shared" si="9"/>
        <v/>
      </c>
      <c r="K216" s="23"/>
    </row>
    <row r="217" spans="1:11" ht="15" thickBot="1" x14ac:dyDescent="0.2">
      <c r="A217" s="9" t="str">
        <f ca="1">IF(B217="","",CONCATENATE(B217,COUNTIF($B$7:B217,B217)))</f>
        <v/>
      </c>
      <c r="B217" s="17" t="str">
        <f t="shared" ca="1" si="10"/>
        <v/>
      </c>
      <c r="C217" s="88"/>
      <c r="D217" s="91"/>
      <c r="E217" s="59"/>
      <c r="F217" s="60"/>
      <c r="G217" s="60"/>
      <c r="H217" s="61" t="str">
        <f t="shared" ca="1" si="2"/>
        <v/>
      </c>
      <c r="I217" s="62" t="str">
        <f t="shared" si="3"/>
        <v/>
      </c>
      <c r="J217" s="22" t="str">
        <f t="shared" si="9"/>
        <v/>
      </c>
      <c r="K217" s="23"/>
    </row>
    <row r="218" spans="1:11" ht="15" thickBot="1" x14ac:dyDescent="0.2">
      <c r="A218" s="9" t="str">
        <f ca="1">IF(B218="","",CONCATENATE(B218,COUNTIF($B$7:B218,B218)))</f>
        <v/>
      </c>
      <c r="B218" s="17" t="str">
        <f t="shared" ca="1" si="10"/>
        <v/>
      </c>
      <c r="C218" s="88"/>
      <c r="D218" s="91"/>
      <c r="E218" s="59"/>
      <c r="F218" s="60"/>
      <c r="G218" s="60"/>
      <c r="H218" s="61" t="str">
        <f t="shared" ca="1" si="2"/>
        <v/>
      </c>
      <c r="I218" s="62" t="str">
        <f t="shared" si="3"/>
        <v/>
      </c>
      <c r="J218" s="22" t="str">
        <f t="shared" si="9"/>
        <v/>
      </c>
      <c r="K218" s="23"/>
    </row>
    <row r="219" spans="1:11" ht="15" thickBot="1" x14ac:dyDescent="0.2">
      <c r="A219" s="9" t="str">
        <f ca="1">IF(B219="","",CONCATENATE(B219,COUNTIF($B$7:B219,B219)))</f>
        <v/>
      </c>
      <c r="B219" s="17" t="str">
        <f t="shared" ca="1" si="10"/>
        <v/>
      </c>
      <c r="C219" s="88"/>
      <c r="D219" s="91"/>
      <c r="E219" s="59"/>
      <c r="F219" s="60"/>
      <c r="G219" s="60"/>
      <c r="H219" s="61" t="str">
        <f t="shared" ca="1" si="2"/>
        <v/>
      </c>
      <c r="I219" s="62" t="str">
        <f t="shared" si="3"/>
        <v/>
      </c>
      <c r="J219" s="22" t="str">
        <f t="shared" si="9"/>
        <v/>
      </c>
      <c r="K219" s="23"/>
    </row>
    <row r="220" spans="1:11" ht="15" thickBot="1" x14ac:dyDescent="0.2">
      <c r="A220" s="9" t="str">
        <f ca="1">IF(B220="","",CONCATENATE(B220,COUNTIF($B$7:B220,B220)))</f>
        <v/>
      </c>
      <c r="B220" s="17" t="str">
        <f t="shared" ca="1" si="10"/>
        <v/>
      </c>
      <c r="C220" s="88"/>
      <c r="D220" s="91"/>
      <c r="E220" s="59"/>
      <c r="F220" s="60"/>
      <c r="G220" s="60"/>
      <c r="H220" s="61" t="str">
        <f t="shared" ca="1" si="2"/>
        <v/>
      </c>
      <c r="I220" s="62" t="str">
        <f t="shared" si="3"/>
        <v/>
      </c>
      <c r="J220" s="22" t="str">
        <f t="shared" si="9"/>
        <v/>
      </c>
      <c r="K220" s="23"/>
    </row>
    <row r="221" spans="1:11" ht="15" thickBot="1" x14ac:dyDescent="0.2">
      <c r="A221" s="9" t="str">
        <f ca="1">IF(B221="","",CONCATENATE(B221,COUNTIF($B$7:B221,B221)))</f>
        <v/>
      </c>
      <c r="B221" s="17" t="str">
        <f t="shared" ca="1" si="10"/>
        <v/>
      </c>
      <c r="C221" s="88"/>
      <c r="D221" s="91"/>
      <c r="E221" s="59"/>
      <c r="F221" s="60"/>
      <c r="G221" s="60"/>
      <c r="H221" s="61" t="str">
        <f t="shared" ca="1" si="2"/>
        <v/>
      </c>
      <c r="I221" s="62" t="str">
        <f t="shared" si="3"/>
        <v/>
      </c>
      <c r="J221" s="22" t="str">
        <f t="shared" si="9"/>
        <v/>
      </c>
      <c r="K221" s="23"/>
    </row>
    <row r="222" spans="1:11" ht="15" thickBot="1" x14ac:dyDescent="0.2">
      <c r="A222" s="9" t="str">
        <f ca="1">IF(B222="","",CONCATENATE(B222,COUNTIF($B$7:B222,B222)))</f>
        <v/>
      </c>
      <c r="B222" s="17" t="str">
        <f t="shared" ca="1" si="10"/>
        <v/>
      </c>
      <c r="C222" s="88"/>
      <c r="D222" s="91"/>
      <c r="E222" s="59"/>
      <c r="F222" s="60"/>
      <c r="G222" s="60"/>
      <c r="H222" s="61" t="str">
        <f t="shared" ca="1" si="2"/>
        <v/>
      </c>
      <c r="I222" s="62" t="str">
        <f t="shared" si="3"/>
        <v/>
      </c>
      <c r="J222" s="22" t="str">
        <f t="shared" si="9"/>
        <v/>
      </c>
      <c r="K222" s="23"/>
    </row>
    <row r="223" spans="1:11" ht="15" thickBot="1" x14ac:dyDescent="0.2">
      <c r="A223" s="9" t="str">
        <f ca="1">IF(B223="","",CONCATENATE(B223,COUNTIF($B$7:B223,B223)))</f>
        <v/>
      </c>
      <c r="B223" s="17" t="str">
        <f t="shared" ca="1" si="10"/>
        <v/>
      </c>
      <c r="C223" s="88"/>
      <c r="D223" s="91"/>
      <c r="E223" s="59"/>
      <c r="F223" s="60"/>
      <c r="G223" s="60"/>
      <c r="H223" s="61" t="str">
        <f t="shared" ca="1" si="2"/>
        <v/>
      </c>
      <c r="I223" s="62" t="str">
        <f t="shared" si="3"/>
        <v/>
      </c>
      <c r="J223" s="22" t="str">
        <f t="shared" si="9"/>
        <v/>
      </c>
      <c r="K223" s="23"/>
    </row>
    <row r="224" spans="1:11" ht="15" thickBot="1" x14ac:dyDescent="0.2">
      <c r="A224" s="9" t="str">
        <f ca="1">IF(B224="","",CONCATENATE(B224,COUNTIF($B$7:B224,B224)))</f>
        <v/>
      </c>
      <c r="B224" s="17" t="str">
        <f t="shared" ca="1" si="10"/>
        <v/>
      </c>
      <c r="C224" s="88"/>
      <c r="D224" s="91"/>
      <c r="E224" s="59"/>
      <c r="F224" s="60"/>
      <c r="G224" s="60"/>
      <c r="H224" s="61" t="str">
        <f t="shared" ca="1" si="2"/>
        <v/>
      </c>
      <c r="I224" s="62" t="str">
        <f t="shared" si="3"/>
        <v/>
      </c>
      <c r="J224" s="22" t="str">
        <f t="shared" si="9"/>
        <v/>
      </c>
      <c r="K224" s="23"/>
    </row>
    <row r="225" spans="1:11" ht="15" thickBot="1" x14ac:dyDescent="0.2">
      <c r="A225" s="9" t="str">
        <f ca="1">IF(B225="","",CONCATENATE(B225,COUNTIF($B$7:B225,B225)))</f>
        <v/>
      </c>
      <c r="B225" s="17" t="str">
        <f t="shared" ca="1" si="10"/>
        <v/>
      </c>
      <c r="C225" s="88"/>
      <c r="D225" s="91"/>
      <c r="E225" s="59"/>
      <c r="F225" s="60"/>
      <c r="G225" s="60"/>
      <c r="H225" s="61" t="str">
        <f t="shared" ca="1" si="2"/>
        <v/>
      </c>
      <c r="I225" s="62" t="str">
        <f t="shared" si="3"/>
        <v/>
      </c>
      <c r="J225" s="22" t="str">
        <f t="shared" si="9"/>
        <v/>
      </c>
      <c r="K225" s="23"/>
    </row>
    <row r="226" spans="1:11" ht="15" thickBot="1" x14ac:dyDescent="0.2">
      <c r="A226" s="9" t="str">
        <f ca="1">IF(B226="","",CONCATENATE(B226,COUNTIF($B$7:B226,B226)))</f>
        <v/>
      </c>
      <c r="B226" s="17" t="str">
        <f t="shared" ca="1" si="10"/>
        <v/>
      </c>
      <c r="C226" s="88"/>
      <c r="D226" s="91"/>
      <c r="E226" s="59"/>
      <c r="F226" s="60"/>
      <c r="G226" s="60"/>
      <c r="H226" s="61" t="str">
        <f t="shared" ca="1" si="2"/>
        <v/>
      </c>
      <c r="I226" s="62" t="str">
        <f t="shared" si="3"/>
        <v/>
      </c>
      <c r="J226" s="22" t="str">
        <f t="shared" si="9"/>
        <v/>
      </c>
      <c r="K226" s="23"/>
    </row>
    <row r="227" spans="1:11" ht="15" thickBot="1" x14ac:dyDescent="0.2">
      <c r="A227" s="9" t="str">
        <f ca="1">IF(B227="","",CONCATENATE(B227,COUNTIF($B$7:B227,B227)))</f>
        <v/>
      </c>
      <c r="B227" s="17" t="str">
        <f t="shared" ca="1" si="10"/>
        <v/>
      </c>
      <c r="C227" s="88"/>
      <c r="D227" s="91"/>
      <c r="E227" s="59"/>
      <c r="F227" s="60"/>
      <c r="G227" s="60"/>
      <c r="H227" s="61" t="str">
        <f t="shared" ca="1" si="2"/>
        <v/>
      </c>
      <c r="I227" s="62" t="str">
        <f t="shared" si="3"/>
        <v/>
      </c>
      <c r="J227" s="22" t="str">
        <f t="shared" si="9"/>
        <v/>
      </c>
      <c r="K227" s="23"/>
    </row>
    <row r="228" spans="1:11" ht="15" thickBot="1" x14ac:dyDescent="0.2">
      <c r="A228" s="9" t="str">
        <f ca="1">IF(B228="","",CONCATENATE(B228,COUNTIF($B$7:B228,B228)))</f>
        <v/>
      </c>
      <c r="B228" s="17" t="str">
        <f t="shared" ca="1" si="10"/>
        <v/>
      </c>
      <c r="C228" s="88"/>
      <c r="D228" s="91"/>
      <c r="E228" s="59"/>
      <c r="F228" s="60"/>
      <c r="G228" s="60"/>
      <c r="H228" s="61" t="str">
        <f t="shared" ca="1" si="2"/>
        <v/>
      </c>
      <c r="I228" s="62" t="str">
        <f t="shared" si="3"/>
        <v/>
      </c>
      <c r="J228" s="22" t="str">
        <f t="shared" si="9"/>
        <v/>
      </c>
      <c r="K228" s="23"/>
    </row>
    <row r="229" spans="1:11" ht="15" thickBot="1" x14ac:dyDescent="0.2">
      <c r="A229" s="9" t="str">
        <f ca="1">IF(B229="","",CONCATENATE(B229,COUNTIF($B$7:B229,B229)))</f>
        <v/>
      </c>
      <c r="B229" s="17" t="str">
        <f t="shared" ca="1" si="10"/>
        <v/>
      </c>
      <c r="C229" s="88"/>
      <c r="D229" s="91"/>
      <c r="E229" s="59"/>
      <c r="F229" s="60"/>
      <c r="G229" s="60"/>
      <c r="H229" s="61" t="str">
        <f t="shared" ca="1" si="2"/>
        <v/>
      </c>
      <c r="I229" s="62" t="str">
        <f t="shared" si="3"/>
        <v/>
      </c>
      <c r="J229" s="22" t="str">
        <f t="shared" si="9"/>
        <v/>
      </c>
      <c r="K229" s="23"/>
    </row>
    <row r="230" spans="1:11" ht="15" thickBot="1" x14ac:dyDescent="0.2">
      <c r="A230" s="9" t="str">
        <f ca="1">IF(B230="","",CONCATENATE(B230,COUNTIF($B$7:B230,B230)))</f>
        <v/>
      </c>
      <c r="B230" s="17" t="str">
        <f t="shared" ca="1" si="10"/>
        <v/>
      </c>
      <c r="C230" s="88"/>
      <c r="D230" s="91"/>
      <c r="E230" s="59"/>
      <c r="F230" s="60"/>
      <c r="G230" s="60"/>
      <c r="H230" s="61" t="str">
        <f t="shared" ca="1" si="2"/>
        <v/>
      </c>
      <c r="I230" s="62" t="str">
        <f t="shared" si="3"/>
        <v/>
      </c>
      <c r="J230" s="22" t="str">
        <f t="shared" si="9"/>
        <v/>
      </c>
      <c r="K230" s="23"/>
    </row>
    <row r="231" spans="1:11" ht="15" thickBot="1" x14ac:dyDescent="0.2">
      <c r="A231" s="9" t="str">
        <f ca="1">IF(B231="","",CONCATENATE(B231,COUNTIF($B$7:B231,B231)))</f>
        <v/>
      </c>
      <c r="B231" s="17" t="str">
        <f t="shared" ca="1" si="10"/>
        <v/>
      </c>
      <c r="C231" s="88"/>
      <c r="D231" s="91"/>
      <c r="E231" s="59"/>
      <c r="F231" s="60"/>
      <c r="G231" s="60"/>
      <c r="H231" s="61" t="str">
        <f t="shared" ca="1" si="2"/>
        <v/>
      </c>
      <c r="I231" s="62" t="str">
        <f t="shared" si="3"/>
        <v/>
      </c>
      <c r="J231" s="22" t="str">
        <f t="shared" si="9"/>
        <v/>
      </c>
      <c r="K231" s="23"/>
    </row>
    <row r="232" spans="1:11" ht="15" thickBot="1" x14ac:dyDescent="0.2">
      <c r="A232" s="9" t="str">
        <f ca="1">IF(B232="","",CONCATENATE(B232,COUNTIF($B$7:B232,B232)))</f>
        <v/>
      </c>
      <c r="B232" s="17" t="str">
        <f t="shared" ca="1" si="10"/>
        <v/>
      </c>
      <c r="C232" s="88"/>
      <c r="D232" s="91"/>
      <c r="E232" s="59"/>
      <c r="F232" s="60"/>
      <c r="G232" s="60"/>
      <c r="H232" s="61" t="str">
        <f t="shared" ca="1" si="2"/>
        <v/>
      </c>
      <c r="I232" s="62" t="str">
        <f t="shared" si="3"/>
        <v/>
      </c>
      <c r="J232" s="22" t="str">
        <f t="shared" si="9"/>
        <v/>
      </c>
      <c r="K232" s="23"/>
    </row>
    <row r="233" spans="1:11" ht="15" thickBot="1" x14ac:dyDescent="0.2">
      <c r="A233" s="9" t="str">
        <f ca="1">IF(B233="","",CONCATENATE(B233,COUNTIF($B$7:B233,B233)))</f>
        <v/>
      </c>
      <c r="B233" s="17" t="str">
        <f t="shared" ca="1" si="10"/>
        <v/>
      </c>
      <c r="C233" s="88"/>
      <c r="D233" s="91"/>
      <c r="E233" s="59"/>
      <c r="F233" s="60"/>
      <c r="G233" s="60"/>
      <c r="H233" s="61" t="str">
        <f t="shared" ca="1" si="2"/>
        <v/>
      </c>
      <c r="I233" s="62" t="str">
        <f t="shared" si="3"/>
        <v/>
      </c>
      <c r="J233" s="22" t="str">
        <f t="shared" si="9"/>
        <v/>
      </c>
      <c r="K233" s="23"/>
    </row>
    <row r="234" spans="1:11" ht="15" thickBot="1" x14ac:dyDescent="0.2">
      <c r="A234" s="9" t="str">
        <f ca="1">IF(B234="","",CONCATENATE(B234,COUNTIF($B$7:B234,B234)))</f>
        <v/>
      </c>
      <c r="B234" s="17" t="str">
        <f t="shared" ca="1" si="10"/>
        <v/>
      </c>
      <c r="C234" s="88"/>
      <c r="D234" s="91"/>
      <c r="E234" s="59"/>
      <c r="F234" s="60"/>
      <c r="G234" s="60"/>
      <c r="H234" s="61" t="str">
        <f t="shared" ca="1" si="2"/>
        <v/>
      </c>
      <c r="I234" s="62" t="str">
        <f t="shared" si="3"/>
        <v/>
      </c>
      <c r="J234" s="22" t="str">
        <f t="shared" si="9"/>
        <v/>
      </c>
      <c r="K234" s="23"/>
    </row>
    <row r="235" spans="1:11" ht="15" thickBot="1" x14ac:dyDescent="0.2">
      <c r="A235" s="9" t="str">
        <f ca="1">IF(B235="","",CONCATENATE(B235,COUNTIF($B$7:B235,B235)))</f>
        <v/>
      </c>
      <c r="B235" s="17" t="str">
        <f t="shared" ca="1" si="10"/>
        <v/>
      </c>
      <c r="C235" s="88"/>
      <c r="D235" s="91"/>
      <c r="E235" s="59"/>
      <c r="F235" s="60"/>
      <c r="G235" s="60"/>
      <c r="H235" s="61" t="str">
        <f t="shared" ca="1" si="2"/>
        <v/>
      </c>
      <c r="I235" s="62" t="str">
        <f t="shared" si="3"/>
        <v/>
      </c>
      <c r="J235" s="22" t="str">
        <f t="shared" si="9"/>
        <v/>
      </c>
      <c r="K235" s="23"/>
    </row>
    <row r="236" spans="1:11" ht="15" thickBot="1" x14ac:dyDescent="0.2">
      <c r="A236" s="9" t="str">
        <f ca="1">IF(B236="","",CONCATENATE(B236,COUNTIF($B$7:B236,B236)))</f>
        <v/>
      </c>
      <c r="B236" s="17" t="str">
        <f t="shared" ca="1" si="10"/>
        <v/>
      </c>
      <c r="C236" s="88"/>
      <c r="D236" s="91"/>
      <c r="E236" s="59"/>
      <c r="F236" s="60"/>
      <c r="G236" s="60"/>
      <c r="H236" s="61" t="str">
        <f t="shared" ca="1" si="2"/>
        <v/>
      </c>
      <c r="I236" s="62" t="str">
        <f t="shared" si="3"/>
        <v/>
      </c>
      <c r="J236" s="22" t="str">
        <f t="shared" si="9"/>
        <v/>
      </c>
      <c r="K236" s="23"/>
    </row>
    <row r="237" spans="1:11" ht="15" thickBot="1" x14ac:dyDescent="0.2">
      <c r="A237" s="9" t="str">
        <f ca="1">IF(B237="","",CONCATENATE(B237,COUNTIF($B$7:B237,B237)))</f>
        <v/>
      </c>
      <c r="B237" s="17" t="str">
        <f t="shared" ca="1" si="10"/>
        <v/>
      </c>
      <c r="C237" s="88"/>
      <c r="D237" s="91"/>
      <c r="E237" s="59"/>
      <c r="F237" s="60"/>
      <c r="G237" s="60"/>
      <c r="H237" s="61" t="str">
        <f t="shared" ca="1" si="2"/>
        <v/>
      </c>
      <c r="I237" s="62" t="str">
        <f t="shared" si="3"/>
        <v/>
      </c>
      <c r="J237" s="22" t="str">
        <f t="shared" si="9"/>
        <v/>
      </c>
      <c r="K237" s="23"/>
    </row>
    <row r="238" spans="1:11" ht="15" thickBot="1" x14ac:dyDescent="0.2">
      <c r="A238" s="9" t="str">
        <f ca="1">IF(B238="","",CONCATENATE(B238,COUNTIF($B$7:B238,B238)))</f>
        <v/>
      </c>
      <c r="B238" s="17" t="str">
        <f t="shared" ca="1" si="10"/>
        <v/>
      </c>
      <c r="C238" s="88"/>
      <c r="D238" s="91"/>
      <c r="E238" s="59"/>
      <c r="F238" s="60"/>
      <c r="G238" s="60"/>
      <c r="H238" s="61" t="str">
        <f t="shared" ca="1" si="2"/>
        <v/>
      </c>
      <c r="I238" s="62" t="str">
        <f t="shared" si="3"/>
        <v/>
      </c>
      <c r="J238" s="22" t="str">
        <f t="shared" si="9"/>
        <v/>
      </c>
      <c r="K238" s="23"/>
    </row>
    <row r="239" spans="1:11" ht="15" thickBot="1" x14ac:dyDescent="0.2">
      <c r="A239" s="9" t="str">
        <f ca="1">IF(B239="","",CONCATENATE(B239,COUNTIF($B$7:B239,B239)))</f>
        <v/>
      </c>
      <c r="B239" s="17" t="str">
        <f t="shared" ca="1" si="10"/>
        <v/>
      </c>
      <c r="C239" s="88"/>
      <c r="D239" s="91"/>
      <c r="E239" s="59"/>
      <c r="F239" s="60"/>
      <c r="G239" s="60"/>
      <c r="H239" s="61" t="str">
        <f t="shared" ca="1" si="2"/>
        <v/>
      </c>
      <c r="I239" s="62" t="str">
        <f t="shared" si="3"/>
        <v/>
      </c>
      <c r="J239" s="22" t="str">
        <f t="shared" si="9"/>
        <v/>
      </c>
      <c r="K239" s="23"/>
    </row>
    <row r="240" spans="1:11" ht="15" thickBot="1" x14ac:dyDescent="0.2">
      <c r="A240" s="9" t="str">
        <f ca="1">IF(B240="","",CONCATENATE(B240,COUNTIF($B$7:B240,B240)))</f>
        <v/>
      </c>
      <c r="B240" s="17" t="str">
        <f t="shared" ca="1" si="10"/>
        <v/>
      </c>
      <c r="C240" s="88"/>
      <c r="D240" s="91"/>
      <c r="E240" s="59"/>
      <c r="F240" s="60"/>
      <c r="G240" s="60"/>
      <c r="H240" s="61" t="str">
        <f t="shared" ca="1" si="2"/>
        <v/>
      </c>
      <c r="I240" s="62" t="str">
        <f t="shared" si="3"/>
        <v/>
      </c>
      <c r="J240" s="22" t="str">
        <f t="shared" si="9"/>
        <v/>
      </c>
      <c r="K240" s="23"/>
    </row>
    <row r="241" spans="1:11" ht="15" thickBot="1" x14ac:dyDescent="0.2">
      <c r="A241" s="9" t="str">
        <f ca="1">IF(B241="","",CONCATENATE(B241,COUNTIF($B$7:B241,B241)))</f>
        <v/>
      </c>
      <c r="B241" s="17" t="str">
        <f t="shared" ca="1" si="10"/>
        <v/>
      </c>
      <c r="C241" s="88"/>
      <c r="D241" s="91"/>
      <c r="E241" s="59"/>
      <c r="F241" s="60"/>
      <c r="G241" s="60"/>
      <c r="H241" s="61" t="str">
        <f t="shared" ca="1" si="2"/>
        <v/>
      </c>
      <c r="I241" s="62" t="str">
        <f t="shared" si="3"/>
        <v/>
      </c>
      <c r="J241" s="22" t="str">
        <f t="shared" si="9"/>
        <v/>
      </c>
      <c r="K241" s="23"/>
    </row>
    <row r="242" spans="1:11" ht="15" thickBot="1" x14ac:dyDescent="0.2">
      <c r="A242" s="9" t="str">
        <f ca="1">IF(B242="","",CONCATENATE(B242,COUNTIF($B$7:B242,B242)))</f>
        <v/>
      </c>
      <c r="B242" s="17" t="str">
        <f t="shared" ca="1" si="10"/>
        <v/>
      </c>
      <c r="C242" s="88"/>
      <c r="D242" s="91"/>
      <c r="E242" s="59"/>
      <c r="F242" s="60"/>
      <c r="G242" s="60"/>
      <c r="H242" s="61" t="str">
        <f t="shared" ca="1" si="2"/>
        <v/>
      </c>
      <c r="I242" s="62" t="str">
        <f t="shared" si="3"/>
        <v/>
      </c>
      <c r="J242" s="22" t="str">
        <f t="shared" si="9"/>
        <v/>
      </c>
      <c r="K242" s="23"/>
    </row>
    <row r="243" spans="1:11" ht="15" thickBot="1" x14ac:dyDescent="0.2">
      <c r="A243" s="9" t="str">
        <f ca="1">IF(B243="","",CONCATENATE(B243,COUNTIF($B$7:B243,B243)))</f>
        <v/>
      </c>
      <c r="B243" s="17" t="str">
        <f t="shared" ca="1" si="10"/>
        <v/>
      </c>
      <c r="C243" s="88"/>
      <c r="D243" s="91"/>
      <c r="E243" s="59"/>
      <c r="F243" s="60"/>
      <c r="G243" s="60"/>
      <c r="H243" s="61" t="str">
        <f t="shared" ca="1" si="2"/>
        <v/>
      </c>
      <c r="I243" s="62" t="str">
        <f t="shared" si="3"/>
        <v/>
      </c>
      <c r="J243" s="22" t="str">
        <f t="shared" si="9"/>
        <v/>
      </c>
      <c r="K243" s="23"/>
    </row>
    <row r="244" spans="1:11" ht="15" thickBot="1" x14ac:dyDescent="0.2">
      <c r="A244" s="9" t="str">
        <f ca="1">IF(B244="","",CONCATENATE(B244,COUNTIF($B$7:B244,B244)))</f>
        <v/>
      </c>
      <c r="B244" s="17" t="str">
        <f t="shared" ca="1" si="10"/>
        <v/>
      </c>
      <c r="C244" s="88"/>
      <c r="D244" s="91"/>
      <c r="E244" s="59"/>
      <c r="F244" s="60"/>
      <c r="G244" s="60"/>
      <c r="H244" s="61" t="str">
        <f t="shared" ca="1" si="2"/>
        <v/>
      </c>
      <c r="I244" s="62" t="str">
        <f t="shared" si="3"/>
        <v/>
      </c>
      <c r="J244" s="22" t="str">
        <f t="shared" si="9"/>
        <v/>
      </c>
      <c r="K244" s="23"/>
    </row>
    <row r="245" spans="1:11" ht="15" thickBot="1" x14ac:dyDescent="0.2">
      <c r="A245" s="9" t="str">
        <f ca="1">IF(B245="","",CONCATENATE(B245,COUNTIF($B$7:B245,B245)))</f>
        <v/>
      </c>
      <c r="B245" s="17" t="str">
        <f t="shared" ca="1" si="10"/>
        <v/>
      </c>
      <c r="C245" s="88"/>
      <c r="D245" s="91"/>
      <c r="E245" s="59"/>
      <c r="F245" s="60"/>
      <c r="G245" s="60"/>
      <c r="H245" s="61" t="str">
        <f t="shared" ca="1" si="2"/>
        <v/>
      </c>
      <c r="I245" s="62" t="str">
        <f t="shared" si="3"/>
        <v/>
      </c>
      <c r="J245" s="22" t="str">
        <f t="shared" si="9"/>
        <v/>
      </c>
      <c r="K245" s="23"/>
    </row>
    <row r="246" spans="1:11" ht="15" thickBot="1" x14ac:dyDescent="0.2">
      <c r="A246" s="9" t="str">
        <f ca="1">IF(B246="","",CONCATENATE(B246,COUNTIF($B$7:B246,B246)))</f>
        <v/>
      </c>
      <c r="B246" s="17" t="str">
        <f t="shared" ca="1" si="10"/>
        <v/>
      </c>
      <c r="C246" s="88"/>
      <c r="D246" s="91"/>
      <c r="E246" s="59"/>
      <c r="F246" s="60"/>
      <c r="G246" s="60"/>
      <c r="H246" s="61" t="str">
        <f t="shared" ca="1" si="2"/>
        <v/>
      </c>
      <c r="I246" s="62" t="str">
        <f t="shared" ref="I246:I253" si="11">IF(F246="","",IF(AND(L242="",G246="collected"),"","Day/s"))</f>
        <v/>
      </c>
      <c r="J246" s="22" t="str">
        <f t="shared" si="9"/>
        <v/>
      </c>
      <c r="K246" s="23"/>
    </row>
    <row r="247" spans="1:11" ht="15" thickBot="1" x14ac:dyDescent="0.2">
      <c r="A247" s="9" t="str">
        <f ca="1">IF(B247="","",CONCATENATE(B247,COUNTIF($B$7:B247,B247)))</f>
        <v/>
      </c>
      <c r="B247" s="17" t="str">
        <f t="shared" ca="1" si="10"/>
        <v/>
      </c>
      <c r="C247" s="88"/>
      <c r="D247" s="91"/>
      <c r="E247" s="59"/>
      <c r="F247" s="60"/>
      <c r="G247" s="60"/>
      <c r="H247" s="61" t="str">
        <f t="shared" ref="H247:H253" ca="1" si="12">IF(F247="","",IF(AND(L243="",G247="collected"),"",F247-TODAY()))</f>
        <v/>
      </c>
      <c r="I247" s="62" t="str">
        <f t="shared" si="11"/>
        <v/>
      </c>
      <c r="J247" s="22" t="str">
        <f t="shared" si="9"/>
        <v/>
      </c>
      <c r="K247" s="23"/>
    </row>
    <row r="248" spans="1:11" ht="15" thickBot="1" x14ac:dyDescent="0.2">
      <c r="A248" s="9" t="str">
        <f ca="1">IF(B248="","",CONCATENATE(B248,COUNTIF($B$7:B248,B248)))</f>
        <v/>
      </c>
      <c r="B248" s="17" t="str">
        <f t="shared" ca="1" si="10"/>
        <v/>
      </c>
      <c r="C248" s="88"/>
      <c r="D248" s="91"/>
      <c r="E248" s="59"/>
      <c r="F248" s="60"/>
      <c r="G248" s="60"/>
      <c r="H248" s="61" t="str">
        <f t="shared" ca="1" si="12"/>
        <v/>
      </c>
      <c r="I248" s="62" t="str">
        <f t="shared" si="11"/>
        <v/>
      </c>
      <c r="J248" s="22" t="str">
        <f t="shared" si="9"/>
        <v/>
      </c>
      <c r="K248" s="23"/>
    </row>
    <row r="249" spans="1:11" ht="15" thickBot="1" x14ac:dyDescent="0.2">
      <c r="A249" s="9" t="str">
        <f ca="1">IF(B249="","",CONCATENATE(B249,COUNTIF($B$7:B249,B249)))</f>
        <v/>
      </c>
      <c r="B249" s="17" t="str">
        <f t="shared" ca="1" si="10"/>
        <v/>
      </c>
      <c r="C249" s="88"/>
      <c r="D249" s="91"/>
      <c r="E249" s="59"/>
      <c r="F249" s="60"/>
      <c r="G249" s="60"/>
      <c r="H249" s="61" t="str">
        <f t="shared" ca="1" si="12"/>
        <v/>
      </c>
      <c r="I249" s="62" t="str">
        <f t="shared" si="11"/>
        <v/>
      </c>
      <c r="J249" s="22" t="str">
        <f t="shared" si="9"/>
        <v/>
      </c>
      <c r="K249" s="23"/>
    </row>
    <row r="250" spans="1:11" ht="15" thickBot="1" x14ac:dyDescent="0.2">
      <c r="A250" s="9" t="str">
        <f ca="1">IF(B250="","",CONCATENATE(B250,COUNTIF($B$7:B250,B250)))</f>
        <v/>
      </c>
      <c r="B250" s="17" t="str">
        <f t="shared" ca="1" si="10"/>
        <v/>
      </c>
      <c r="C250" s="88"/>
      <c r="D250" s="91"/>
      <c r="E250" s="59"/>
      <c r="F250" s="60"/>
      <c r="G250" s="60"/>
      <c r="H250" s="61" t="str">
        <f t="shared" ca="1" si="12"/>
        <v/>
      </c>
      <c r="I250" s="62" t="str">
        <f t="shared" si="11"/>
        <v/>
      </c>
      <c r="J250" s="22" t="str">
        <f t="shared" si="9"/>
        <v/>
      </c>
      <c r="K250" s="23"/>
    </row>
    <row r="251" spans="1:11" ht="15" thickBot="1" x14ac:dyDescent="0.2">
      <c r="A251" s="9" t="str">
        <f ca="1">IF(B251="","",CONCATENATE(B251,COUNTIF($B$7:B251,B251)))</f>
        <v/>
      </c>
      <c r="B251" s="17" t="str">
        <f t="shared" ca="1" si="10"/>
        <v/>
      </c>
      <c r="C251" s="88"/>
      <c r="D251" s="91"/>
      <c r="E251" s="59"/>
      <c r="F251" s="60"/>
      <c r="G251" s="60"/>
      <c r="H251" s="61" t="str">
        <f t="shared" ca="1" si="12"/>
        <v/>
      </c>
      <c r="I251" s="62" t="str">
        <f t="shared" si="11"/>
        <v/>
      </c>
      <c r="J251" s="22" t="str">
        <f t="shared" si="9"/>
        <v/>
      </c>
      <c r="K251" s="23"/>
    </row>
    <row r="252" spans="1:11" ht="15" thickBot="1" x14ac:dyDescent="0.2">
      <c r="A252" s="9" t="str">
        <f ca="1">IF(B252="","",CONCATENATE(B252,COUNTIF($B$7:B252,B252)))</f>
        <v/>
      </c>
      <c r="B252" s="17" t="str">
        <f t="shared" ca="1" si="10"/>
        <v/>
      </c>
      <c r="C252" s="87"/>
      <c r="D252" s="91"/>
      <c r="E252" s="59"/>
      <c r="F252" s="60"/>
      <c r="G252" s="60"/>
      <c r="H252" s="61" t="str">
        <f t="shared" ca="1" si="12"/>
        <v/>
      </c>
      <c r="I252" s="62" t="str">
        <f t="shared" si="11"/>
        <v/>
      </c>
      <c r="J252" s="22" t="str">
        <f t="shared" si="9"/>
        <v/>
      </c>
      <c r="K252" s="23"/>
    </row>
    <row r="253" spans="1:11" ht="15" thickBot="1" x14ac:dyDescent="0.2">
      <c r="A253" s="9" t="str">
        <f ca="1">IF(B253="","",CONCATENATE(B253,COUNTIF($B$7:B253,B253)))</f>
        <v/>
      </c>
      <c r="B253" s="17" t="str">
        <f t="shared" ca="1" si="10"/>
        <v/>
      </c>
      <c r="C253" s="89"/>
      <c r="D253" s="92"/>
      <c r="E253" s="63"/>
      <c r="F253" s="64"/>
      <c r="G253" s="64"/>
      <c r="H253" s="61" t="str">
        <f t="shared" ca="1" si="12"/>
        <v/>
      </c>
      <c r="I253" s="62" t="str">
        <f t="shared" si="11"/>
        <v/>
      </c>
      <c r="J253" s="22" t="str">
        <f t="shared" si="9"/>
        <v/>
      </c>
      <c r="K253" s="24"/>
    </row>
    <row r="254" spans="1:11" ht="15" thickBot="1" x14ac:dyDescent="0.2">
      <c r="A254" s="25"/>
      <c r="B254" s="25"/>
      <c r="C254" s="90"/>
      <c r="D254" s="25"/>
      <c r="E254" s="25"/>
      <c r="F254" s="25"/>
      <c r="G254" s="25"/>
      <c r="H254" s="25"/>
      <c r="I254" s="25"/>
      <c r="J254" s="25"/>
      <c r="K254" s="26" t="s">
        <v>27</v>
      </c>
    </row>
    <row r="255" spans="1:11" x14ac:dyDescent="0.15">
      <c r="A255" s="9"/>
      <c r="B255" s="9"/>
      <c r="I255" s="52"/>
      <c r="J255" s="53"/>
      <c r="K255" s="52"/>
    </row>
    <row r="256" spans="1:11" ht="24.75" customHeight="1" x14ac:dyDescent="0.15">
      <c r="C256" s="6"/>
      <c r="D256" s="13"/>
      <c r="E256" s="81" t="s">
        <v>41</v>
      </c>
      <c r="F256" s="82"/>
      <c r="G256" s="82"/>
      <c r="H256" s="83"/>
      <c r="J256" s="5"/>
      <c r="K256" s="3"/>
    </row>
    <row r="257" spans="1:9" x14ac:dyDescent="0.15">
      <c r="C257" s="6"/>
      <c r="D257" s="8"/>
      <c r="E257" s="7"/>
      <c r="H257" s="8"/>
    </row>
    <row r="258" spans="1:9" x14ac:dyDescent="0.15">
      <c r="C258" s="16"/>
      <c r="D258" s="14" t="s">
        <v>8</v>
      </c>
      <c r="E258" s="34" t="s">
        <v>1</v>
      </c>
      <c r="F258" s="86" t="s">
        <v>2</v>
      </c>
      <c r="G258" s="20" t="s">
        <v>43</v>
      </c>
      <c r="H258" s="85" t="s">
        <v>3</v>
      </c>
      <c r="I258" s="54"/>
    </row>
    <row r="259" spans="1:9" x14ac:dyDescent="0.15">
      <c r="A259" s="9" t="str">
        <f ca="1">CONCATENATE(B259&amp;COUNTIF($B$259:B259,B259))</f>
        <v>-151</v>
      </c>
      <c r="B259" s="9">
        <f t="shared" ref="B259:B268" ca="1" si="13">SMALL($H$7:$H$253,D259)</f>
        <v>-15</v>
      </c>
      <c r="D259" s="15">
        <v>1</v>
      </c>
      <c r="E259" s="27" t="str">
        <f ca="1">IF($K$254=$A$1,IF(B259=C258,VLOOKUP(A259,$A:$P,3,0),VLOOKUP($B259,$B$7:$L$253,2,0)),"")</f>
        <v>000014</v>
      </c>
      <c r="F259" s="28">
        <f t="shared" ref="F259:F268" ca="1" si="14">IF($K$254="ayhamento",IF(A259="","",VLOOKUP($A259,$A$7:$L$253,5,0)),"Error")</f>
        <v>40000</v>
      </c>
      <c r="G259" s="1">
        <f t="shared" ref="G259:G268" ca="1" si="15">IF($K$254="ayhamento",VLOOKUP($A259,$A$7:$L$254,8,0),"Contact the admin")</f>
        <v>-15</v>
      </c>
      <c r="H259" s="29">
        <f ca="1">IFERROR(VLOOKUP($A259,$A$7:$L$254,6,0),"")</f>
        <v>45870</v>
      </c>
      <c r="I259" s="4"/>
    </row>
    <row r="260" spans="1:9" x14ac:dyDescent="0.15">
      <c r="A260" s="9" t="str">
        <f ca="1">CONCATENATE(B260&amp;COUNTIF($B$259:B260,B260))</f>
        <v>-31</v>
      </c>
      <c r="B260" s="9">
        <f t="shared" ca="1" si="13"/>
        <v>-3</v>
      </c>
      <c r="D260" s="15">
        <v>2</v>
      </c>
      <c r="E260" s="27" t="str">
        <f t="shared" ref="E260:E268" ca="1" si="16">IF($K$254=$A$1,IF(B260=B259,VLOOKUP(A260,$A:$P,3,0),VLOOKUP($B260,$B$7:$L$253,2,0)),"")</f>
        <v>000005</v>
      </c>
      <c r="F260" s="28">
        <f t="shared" ca="1" si="14"/>
        <v>12000</v>
      </c>
      <c r="G260" s="1">
        <f t="shared" ca="1" si="15"/>
        <v>-3</v>
      </c>
      <c r="H260" s="29">
        <f ca="1">IFERROR(VLOOKUP($A260,$A$7:$L$254,6,0),"")</f>
        <v>45882</v>
      </c>
    </row>
    <row r="261" spans="1:9" x14ac:dyDescent="0.15">
      <c r="A261" s="9" t="str">
        <f ca="1">CONCATENATE(B261&amp;COUNTIF($B$259:B261,B261))</f>
        <v>01</v>
      </c>
      <c r="B261" s="9">
        <f t="shared" ca="1" si="13"/>
        <v>0</v>
      </c>
      <c r="D261" s="15">
        <v>3</v>
      </c>
      <c r="E261" s="27" t="str">
        <f t="shared" ca="1" si="16"/>
        <v>001312</v>
      </c>
      <c r="F261" s="28">
        <f t="shared" ca="1" si="14"/>
        <v>30000</v>
      </c>
      <c r="G261" s="1">
        <f t="shared" ca="1" si="15"/>
        <v>0</v>
      </c>
      <c r="H261" s="29">
        <f ca="1">IFERROR(VLOOKUP($A261,$A$7:$L$254,6,0),"")</f>
        <v>45885</v>
      </c>
    </row>
    <row r="262" spans="1:9" x14ac:dyDescent="0.15">
      <c r="A262" s="9" t="str">
        <f ca="1">CONCATENATE(B262&amp;COUNTIF($B$259:B262,B262))</f>
        <v>21</v>
      </c>
      <c r="B262" s="9">
        <f t="shared" ca="1" si="13"/>
        <v>2</v>
      </c>
      <c r="D262" s="15">
        <v>4</v>
      </c>
      <c r="E262" s="27" t="str">
        <f t="shared" ca="1" si="16"/>
        <v>000008</v>
      </c>
      <c r="F262" s="28">
        <f t="shared" ca="1" si="14"/>
        <v>45000</v>
      </c>
      <c r="G262" s="1">
        <f t="shared" ca="1" si="15"/>
        <v>2</v>
      </c>
      <c r="H262" s="29">
        <f ca="1">IFERROR(VLOOKUP($A262,$A$7:$L$254,6,0),"")</f>
        <v>45887</v>
      </c>
    </row>
    <row r="263" spans="1:9" x14ac:dyDescent="0.15">
      <c r="A263" s="9" t="str">
        <f ca="1">CONCATENATE(B263&amp;COUNTIF($B$259:B263,B263))</f>
        <v>161</v>
      </c>
      <c r="B263" s="9">
        <f t="shared" ca="1" si="13"/>
        <v>16</v>
      </c>
      <c r="D263" s="15">
        <v>5</v>
      </c>
      <c r="E263" s="27" t="str">
        <f t="shared" ca="1" si="16"/>
        <v>111118</v>
      </c>
      <c r="F263" s="28">
        <f t="shared" ca="1" si="14"/>
        <v>7500</v>
      </c>
      <c r="G263" s="1">
        <f t="shared" ca="1" si="15"/>
        <v>16</v>
      </c>
      <c r="H263" s="29">
        <f ca="1">IFERROR(VLOOKUP($A263,$A$7:$L$254,6,0),"")</f>
        <v>45901</v>
      </c>
    </row>
    <row r="264" spans="1:9" x14ac:dyDescent="0.15">
      <c r="A264" s="9" t="str">
        <f ca="1">CONCATENATE(B264&amp;COUNTIF($B$259:B264,B264))</f>
        <v>162</v>
      </c>
      <c r="B264" s="9">
        <f t="shared" ca="1" si="13"/>
        <v>16</v>
      </c>
      <c r="D264" s="15">
        <v>6</v>
      </c>
      <c r="E264" s="27" t="str">
        <f t="shared" ca="1" si="16"/>
        <v>001001</v>
      </c>
      <c r="F264" s="28">
        <f t="shared" ca="1" si="14"/>
        <v>3000</v>
      </c>
      <c r="G264" s="1">
        <f t="shared" ca="1" si="15"/>
        <v>16</v>
      </c>
      <c r="H264" s="29">
        <f ca="1">IFERROR(VLOOKUP($A264,$A$7:$L$254,6,0),"")</f>
        <v>45901</v>
      </c>
    </row>
    <row r="265" spans="1:9" x14ac:dyDescent="0.15">
      <c r="A265" s="9" t="str">
        <f ca="1">CONCATENATE(B265&amp;COUNTIF($B$259:B265,B265))</f>
        <v>481</v>
      </c>
      <c r="B265" s="9">
        <f t="shared" ca="1" si="13"/>
        <v>48</v>
      </c>
      <c r="D265" s="15">
        <v>7</v>
      </c>
      <c r="E265" s="27" t="str">
        <f t="shared" ca="1" si="16"/>
        <v>000125</v>
      </c>
      <c r="F265" s="28">
        <f t="shared" ca="1" si="14"/>
        <v>8000</v>
      </c>
      <c r="G265" s="1">
        <f t="shared" ca="1" si="15"/>
        <v>48</v>
      </c>
      <c r="H265" s="29">
        <f ca="1">IFERROR(VLOOKUP($A265,$A$7:$L$254,6,0),"")</f>
        <v>45933</v>
      </c>
    </row>
    <row r="266" spans="1:9" x14ac:dyDescent="0.15">
      <c r="A266" s="9" t="str">
        <f ca="1">CONCATENATE(B266&amp;COUNTIF($B$259:B266,B266))</f>
        <v>911</v>
      </c>
      <c r="B266" s="9">
        <f t="shared" ca="1" si="13"/>
        <v>91</v>
      </c>
      <c r="D266" s="15">
        <v>8</v>
      </c>
      <c r="E266" s="27" t="str">
        <f t="shared" ca="1" si="16"/>
        <v>000077</v>
      </c>
      <c r="F266" s="28">
        <f t="shared" ca="1" si="14"/>
        <v>8000</v>
      </c>
      <c r="G266" s="1">
        <f t="shared" ca="1" si="15"/>
        <v>91</v>
      </c>
      <c r="H266" s="29">
        <f ca="1">IFERROR(VLOOKUP($A266,$A$7:$L$254,6,0),"")</f>
        <v>45976</v>
      </c>
    </row>
    <row r="267" spans="1:9" x14ac:dyDescent="0.15">
      <c r="A267" s="9" t="str">
        <f ca="1">CONCATENATE(B267&amp;COUNTIF($B$259:B267,B267))</f>
        <v>1071</v>
      </c>
      <c r="B267" s="9">
        <f t="shared" ca="1" si="13"/>
        <v>107</v>
      </c>
      <c r="D267" s="15">
        <v>9</v>
      </c>
      <c r="E267" s="27" t="str">
        <f t="shared" ca="1" si="16"/>
        <v>000025</v>
      </c>
      <c r="F267" s="28">
        <f t="shared" ca="1" si="14"/>
        <v>25000</v>
      </c>
      <c r="G267" s="1">
        <f t="shared" ca="1" si="15"/>
        <v>107</v>
      </c>
      <c r="H267" s="29">
        <f ca="1">IFERROR(VLOOKUP($A267,$A$7:$L$254,6,0),"")</f>
        <v>45992</v>
      </c>
    </row>
    <row r="268" spans="1:9" x14ac:dyDescent="0.15">
      <c r="A268" s="9" t="str">
        <f ca="1">CONCATENATE(B268&amp;COUNTIF($B$259:B268,B268))</f>
        <v>1311</v>
      </c>
      <c r="B268" s="9">
        <f t="shared" ca="1" si="13"/>
        <v>131</v>
      </c>
      <c r="D268" s="15">
        <v>10</v>
      </c>
      <c r="E268" s="30" t="str">
        <f t="shared" ca="1" si="16"/>
        <v>000251</v>
      </c>
      <c r="F268" s="31">
        <f t="shared" ca="1" si="14"/>
        <v>22000</v>
      </c>
      <c r="G268" s="32">
        <f t="shared" ca="1" si="15"/>
        <v>131</v>
      </c>
      <c r="H268" s="33">
        <f ca="1">IFERROR(VLOOKUP($A268,$A$7:$L$254,6,0),"")</f>
        <v>46016</v>
      </c>
    </row>
    <row r="269" spans="1:9" hidden="1" x14ac:dyDescent="0.15">
      <c r="B269" s="6"/>
    </row>
    <row r="270" spans="1:9" hidden="1" x14ac:dyDescent="0.15">
      <c r="B270" s="6"/>
    </row>
    <row r="271" spans="1:9" hidden="1" x14ac:dyDescent="0.15">
      <c r="B271" s="6"/>
    </row>
    <row r="272" spans="1:9" hidden="1" x14ac:dyDescent="0.15">
      <c r="C272" s="6"/>
    </row>
    <row r="274" spans="3:7" hidden="1" x14ac:dyDescent="0.15">
      <c r="C274" s="10"/>
      <c r="F274" s="11"/>
      <c r="G274" s="12"/>
    </row>
  </sheetData>
  <sheetProtection algorithmName="SHA-512" hashValue="iW/zd/6yv6j+iN9K27LiynUZA6/f9JFkmfqvJDDuJTJuZaZHWaPeT/2G6hfrsT2fBkDnHqLxyBLLC09R0q0/lQ==" saltValue="tBMb4LGt7eWYxDvZCBtIBA==" spinCount="100000" sheet="1" objects="1" scenarios="1" sort="0" autoFilter="0"/>
  <autoFilter ref="A6:M254" xr:uid="{00000000-0009-0000-0000-000000000000}">
    <filterColumn colId="7" showButton="0"/>
  </autoFilter>
  <mergeCells count="9">
    <mergeCell ref="G1:H1"/>
    <mergeCell ref="E256:H256"/>
    <mergeCell ref="H6:I6"/>
    <mergeCell ref="J3:K3"/>
    <mergeCell ref="C2:E4"/>
    <mergeCell ref="H3:I3"/>
    <mergeCell ref="F3:G3"/>
    <mergeCell ref="H5:I5"/>
    <mergeCell ref="J5:K5"/>
  </mergeCells>
  <conditionalFormatting sqref="C1:E1 G1:G2 J1:K2 F1:F3 H2:H3 J3 F4:K4 K7:K253 J254:J256 K257:K1048576">
    <cfRule type="cellIs" dxfId="2" priority="35" operator="equal">
      <formula>"To be collected"</formula>
    </cfRule>
  </conditionalFormatting>
  <conditionalFormatting sqref="E259:G268">
    <cfRule type="containsErrors" dxfId="1" priority="25">
      <formula>ISERROR(E259)</formula>
    </cfRule>
  </conditionalFormatting>
  <conditionalFormatting sqref="H7:H253">
    <cfRule type="dataBar" priority="24">
      <dataBar>
        <cfvo type="num" val="0"/>
        <cfvo type="max"/>
        <color theme="1" tint="0.34998626667073579"/>
      </dataBar>
    </cfRule>
    <cfRule type="cellIs" dxfId="0" priority="27" operator="lessThan">
      <formula>0</formula>
    </cfRule>
  </conditionalFormatting>
  <conditionalFormatting sqref="H20:H74">
    <cfRule type="dataBar" priority="1">
      <dataBar>
        <cfvo type="num" val="0"/>
        <cfvo type="max"/>
        <color rgb="FF638EC6"/>
      </dataBar>
    </cfRule>
  </conditionalFormatting>
  <conditionalFormatting sqref="H75:H129">
    <cfRule type="dataBar" priority="2">
      <dataBar>
        <cfvo type="num" val="0"/>
        <cfvo type="max"/>
        <color rgb="FF638EC6"/>
      </dataBar>
    </cfRule>
  </conditionalFormatting>
  <conditionalFormatting sqref="H130:H185">
    <cfRule type="dataBar" priority="34">
      <dataBar>
        <cfvo type="num" val="0"/>
        <cfvo type="max"/>
        <color rgb="FF638EC6"/>
      </dataBar>
    </cfRule>
  </conditionalFormatting>
  <conditionalFormatting sqref="I4 K4 J1:K1 C1:E1">
    <cfRule type="dataBar" priority="33">
      <dataBar>
        <cfvo type="num" val="0"/>
        <cfvo type="num" val="1"/>
        <color rgb="FF638EC6"/>
      </dataBar>
    </cfRule>
  </conditionalFormatting>
  <conditionalFormatting sqref="K4">
    <cfRule type="dataBar" priority="32">
      <dataBar>
        <cfvo type="percent" val="0"/>
        <cfvo type="percent" val="100"/>
        <color rgb="FF638EC6"/>
      </dataBar>
    </cfRule>
  </conditionalFormatting>
  <dataValidations count="5">
    <dataValidation type="list" allowBlank="1" showInputMessage="1" showErrorMessage="1" sqref="G7:G253" xr:uid="{00000000-0002-0000-0000-000000000000}">
      <formula1>"Collected,Not Collected"</formula1>
    </dataValidation>
    <dataValidation allowBlank="1" showInputMessage="1" showErrorMessage="1" prompt="Insert the cheque number" sqref="C7:C253" xr:uid="{00000000-0002-0000-0000-000001000000}"/>
    <dataValidation allowBlank="1" showInputMessage="1" showErrorMessage="1" prompt="Insert the amount" sqref="E7:E253" xr:uid="{00000000-0002-0000-0000-000002000000}"/>
    <dataValidation allowBlank="1" showInputMessage="1" showErrorMessage="1" prompt="Insert the drawee bank" sqref="D7:D253" xr:uid="{00000000-0002-0000-0000-000003000000}"/>
    <dataValidation allowBlank="1" showInputMessage="1" showErrorMessage="1" prompt="Insert the collecting date" sqref="F7:F253" xr:uid="{00000000-0002-0000-0000-000004000000}"/>
  </dataValidations>
  <hyperlinks>
    <hyperlink ref="K254" r:id="rId1" tooltip="For Help &amp; Assistance" xr:uid="{00000000-0004-0000-0000-000000000000}"/>
  </hyperlinks>
  <pageMargins left="0.61" right="0.2" top="0.42" bottom="0.24" header="0.35" footer="0.16"/>
  <pageSetup paperSize="9" scale="78" fitToHeight="4" orientation="landscape" horizontalDpi="0" verticalDpi="0" r:id="rId2"/>
  <rowBreaks count="1" manualBreakCount="1">
    <brk id="254" max="7" man="1"/>
  </rowBreak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Cheques Follow Up</vt:lpstr>
      <vt:lpstr>'Cheques Follow Up'!Print_Area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Cheques follow up</dc:title>
  <dc:creator>Ayhamento</dc:creator>
  <dc:description>www.facebook.com/excelento
ayhamento@yahoo.com</dc:description>
  <cp:lastModifiedBy>Ayham Al Ani</cp:lastModifiedBy>
  <cp:lastPrinted>2014-03-10T08:16:02Z</cp:lastPrinted>
  <dcterms:created xsi:type="dcterms:W3CDTF">2014-03-03T12:02:16Z</dcterms:created>
  <dcterms:modified xsi:type="dcterms:W3CDTF">2025-08-15T20:26:53Z</dcterms:modified>
</cp:coreProperties>
</file>