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4.xml" ContentType="application/vnd.openxmlformats-officedocument.spreadsheetml.comments+xml"/>
  <Override PartName="/xl/drawings/drawing10.xml" ContentType="application/vnd.openxmlformats-officedocument.drawing+xml"/>
  <Override PartName="/xl/comments5.xml" ContentType="application/vnd.openxmlformats-officedocument.spreadsheetml.comments+xml"/>
  <Override PartName="/xl/drawings/drawing1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83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ayham/Documents/Excel/Programs/Mini Projects/"/>
    </mc:Choice>
  </mc:AlternateContent>
  <xr:revisionPtr revIDLastSave="0" documentId="13_ncr:1_{D7260007-7F6C-6D44-B819-3DD984B19DF9}" xr6:coauthVersionLast="47" xr6:coauthVersionMax="47" xr10:uidLastSave="{00000000-0000-0000-0000-000000000000}"/>
  <bookViews>
    <workbookView showSheetTabs="0" xWindow="80" yWindow="500" windowWidth="28720" windowHeight="17500" tabRatio="811" xr2:uid="{00000000-000D-0000-FFFF-FFFF00000000}"/>
  </bookViews>
  <sheets>
    <sheet name="Home" sheetId="8" r:id="rId1"/>
    <sheet name="تسجيل" sheetId="5" r:id="rId2"/>
    <sheet name="المصاريف-Expenses" sheetId="6" r:id="rId3"/>
    <sheet name="الإدارية" sheetId="11" r:id="rId4"/>
    <sheet name="تسديد" sheetId="10" r:id="rId5"/>
    <sheet name="تحصيل" sheetId="7" r:id="rId6"/>
    <sheet name="Receivables-المستحقات" sheetId="2" r:id="rId7"/>
    <sheet name="الإلتزامات-Liabilities" sheetId="9" r:id="rId8"/>
    <sheet name="Advances-السلف" sheetId="3" r:id="rId9"/>
    <sheet name="المشاريع-Projects" sheetId="4" r:id="rId10"/>
    <sheet name="التقرير" sheetId="12" r:id="rId11"/>
    <sheet name="الصندوق" sheetId="15" r:id="rId12"/>
    <sheet name="البنك" sheetId="16" r:id="rId13"/>
  </sheets>
  <definedNames>
    <definedName name="_xlnm._FilterDatabase" localSheetId="1" hidden="1">تسجيل!$AC$4</definedName>
    <definedName name="Employees">تسجيل!$H$5:$H$14</definedName>
    <definedName name="pay">تسجيل!$L$5:$L$8</definedName>
    <definedName name="_xlnm.Print_Area" localSheetId="8">'Advances-السلف'!$A$1:$K$44</definedName>
    <definedName name="_xlnm.Print_Area" localSheetId="0">Home!$A$1:$L$9</definedName>
    <definedName name="_xlnm.Print_Area" localSheetId="6">'Receivables-المستحقات'!$A$1:$H$28,'Receivables-المستحقات'!$J$2:$M$3</definedName>
    <definedName name="_xlnm.Print_Area" localSheetId="3">الإدارية!$A$1:$I$54</definedName>
    <definedName name="_xlnm.Print_Area" localSheetId="7">'الإلتزامات-Liabilities'!$A$1:$H$30,'الإلتزامات-Liabilities'!$J$2:$M$3</definedName>
    <definedName name="_xlnm.Print_Area" localSheetId="10">التقرير!$C$1:$J$32</definedName>
    <definedName name="_xlnm.Print_Area" localSheetId="9">'المشاريع-Projects'!$A$1:$R$34</definedName>
    <definedName name="_xlnm.Print_Area" localSheetId="2">'المصاريف-Expenses'!$A$1:$K$54</definedName>
    <definedName name="_xlnm.Print_Area" localSheetId="5">تحصيل!$A$5:$H$43</definedName>
    <definedName name="_xlnm.Print_Area" localSheetId="1">تسجيل!$A$1:$L$16</definedName>
    <definedName name="projects">تسجيل!$B$5:$B$105</definedName>
    <definedName name="supp">تسجيل!$J$5:$J$25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0" i="9" l="1"/>
  <c r="F10" i="9"/>
  <c r="H10" i="9"/>
  <c r="D11" i="9"/>
  <c r="F11" i="9"/>
  <c r="H11" i="9"/>
  <c r="D12" i="9"/>
  <c r="F12" i="9"/>
  <c r="H12" i="9"/>
  <c r="D13" i="9"/>
  <c r="F13" i="9"/>
  <c r="H13" i="9"/>
  <c r="D14" i="9"/>
  <c r="F14" i="9"/>
  <c r="H14" i="9"/>
  <c r="D15" i="9"/>
  <c r="F15" i="9"/>
  <c r="H15" i="9"/>
  <c r="D16" i="9"/>
  <c r="F16" i="9"/>
  <c r="H16" i="9"/>
  <c r="D17" i="9"/>
  <c r="F17" i="9"/>
  <c r="H17" i="9"/>
  <c r="D18" i="9"/>
  <c r="F18" i="9"/>
  <c r="H18" i="9"/>
  <c r="D19" i="9"/>
  <c r="F19" i="9"/>
  <c r="H19" i="9"/>
  <c r="D20" i="9"/>
  <c r="F20" i="9"/>
  <c r="H20" i="9"/>
  <c r="B9" i="9"/>
  <c r="D9" i="9" s="1"/>
  <c r="B10" i="9"/>
  <c r="B11" i="9"/>
  <c r="B12" i="9"/>
  <c r="B13" i="9"/>
  <c r="B14" i="9"/>
  <c r="B15" i="9"/>
  <c r="B16" i="9"/>
  <c r="B17" i="9"/>
  <c r="B18" i="9"/>
  <c r="B19" i="9"/>
  <c r="B20" i="9"/>
  <c r="B15" i="2"/>
  <c r="F16" i="5"/>
  <c r="F9" i="9" l="1"/>
  <c r="H9" i="9" s="1"/>
  <c r="K18" i="6" l="1"/>
  <c r="K16" i="6"/>
  <c r="K15" i="6"/>
  <c r="K14" i="6"/>
  <c r="K13" i="6"/>
  <c r="K12" i="6"/>
  <c r="H12" i="6"/>
  <c r="I8" i="11"/>
  <c r="I9" i="11"/>
  <c r="I10" i="11"/>
  <c r="I11" i="11"/>
  <c r="I12" i="11"/>
  <c r="I13" i="11"/>
  <c r="I14" i="11"/>
  <c r="I15" i="11"/>
  <c r="I16" i="11"/>
  <c r="I17" i="11"/>
  <c r="I18" i="11"/>
  <c r="I19" i="11"/>
  <c r="I20" i="11"/>
  <c r="I21" i="11"/>
  <c r="I22" i="11"/>
  <c r="I23" i="11"/>
  <c r="I24" i="11"/>
  <c r="I25" i="11"/>
  <c r="I26" i="11"/>
  <c r="I27" i="11"/>
  <c r="I28" i="11"/>
  <c r="I29" i="11"/>
  <c r="I30" i="11"/>
  <c r="I31" i="11"/>
  <c r="I32" i="11"/>
  <c r="I33" i="11"/>
  <c r="I34" i="11"/>
  <c r="I35" i="11"/>
  <c r="I36" i="11"/>
  <c r="I37" i="11"/>
  <c r="I38" i="11"/>
  <c r="I39" i="11"/>
  <c r="I40" i="11"/>
  <c r="I41" i="11"/>
  <c r="I42" i="11"/>
  <c r="I43" i="11"/>
  <c r="I44" i="11"/>
  <c r="I45" i="11"/>
  <c r="I46" i="11"/>
  <c r="I47" i="11"/>
  <c r="I48" i="11"/>
  <c r="I49" i="11"/>
  <c r="I50" i="11"/>
  <c r="I51" i="11"/>
  <c r="I52" i="11"/>
  <c r="I53" i="11"/>
  <c r="I54" i="11"/>
  <c r="I55" i="11"/>
  <c r="I56" i="11"/>
  <c r="I57" i="11"/>
  <c r="I58" i="11"/>
  <c r="I59" i="11"/>
  <c r="I60" i="11"/>
  <c r="I61" i="11"/>
  <c r="I62" i="11"/>
  <c r="I63" i="11"/>
  <c r="I64" i="11"/>
  <c r="I65" i="11"/>
  <c r="I66" i="11"/>
  <c r="I67" i="11"/>
  <c r="I68" i="11"/>
  <c r="I69" i="11"/>
  <c r="I70" i="11"/>
  <c r="I71" i="11"/>
  <c r="I72" i="11"/>
  <c r="I73" i="11"/>
  <c r="I74" i="11"/>
  <c r="I75" i="11"/>
  <c r="I76" i="11"/>
  <c r="I77" i="11"/>
  <c r="I78" i="11"/>
  <c r="I79" i="11"/>
  <c r="I80" i="11"/>
  <c r="I81" i="11"/>
  <c r="I82" i="11"/>
  <c r="I83" i="11"/>
  <c r="I84" i="11"/>
  <c r="I85" i="11"/>
  <c r="I86" i="11"/>
  <c r="I87" i="11"/>
  <c r="I88" i="11"/>
  <c r="I89" i="11"/>
  <c r="I90" i="11"/>
  <c r="I91" i="11"/>
  <c r="I92" i="11"/>
  <c r="I93" i="11"/>
  <c r="I94" i="11"/>
  <c r="I95" i="11"/>
  <c r="I96" i="11"/>
  <c r="I97" i="11"/>
  <c r="I98" i="11"/>
  <c r="I99" i="11"/>
  <c r="I100" i="11"/>
  <c r="I101" i="11"/>
  <c r="I102" i="11"/>
  <c r="I103" i="11"/>
  <c r="I104" i="11"/>
  <c r="I105" i="11"/>
  <c r="I106" i="11"/>
  <c r="I107" i="11"/>
  <c r="I108" i="11"/>
  <c r="I109" i="11"/>
  <c r="I110" i="11"/>
  <c r="I111" i="11"/>
  <c r="I112" i="11"/>
  <c r="I113" i="11"/>
  <c r="I114" i="11"/>
  <c r="I115" i="11"/>
  <c r="I116" i="11"/>
  <c r="I117" i="11"/>
  <c r="I118" i="11"/>
  <c r="I119" i="11"/>
  <c r="I120" i="11"/>
  <c r="I121" i="11"/>
  <c r="I122" i="11"/>
  <c r="I123" i="11"/>
  <c r="I124" i="11"/>
  <c r="I125" i="11"/>
  <c r="I126" i="11"/>
  <c r="I127" i="11"/>
  <c r="I128" i="11"/>
  <c r="I129" i="11"/>
  <c r="I130" i="11"/>
  <c r="I131" i="11"/>
  <c r="I132" i="11"/>
  <c r="I133" i="11"/>
  <c r="I134" i="11"/>
  <c r="I135" i="11"/>
  <c r="I136" i="11"/>
  <c r="I137" i="11"/>
  <c r="I138" i="11"/>
  <c r="I139" i="11"/>
  <c r="I140" i="11"/>
  <c r="I141" i="11"/>
  <c r="I142" i="11"/>
  <c r="I143" i="11"/>
  <c r="I144" i="11"/>
  <c r="I145" i="11"/>
  <c r="I146" i="11"/>
  <c r="I147" i="11"/>
  <c r="I148" i="11"/>
  <c r="I149" i="11"/>
  <c r="I150" i="11"/>
  <c r="I151" i="11"/>
  <c r="I152" i="11"/>
  <c r="I153" i="11"/>
  <c r="I154" i="11"/>
  <c r="I155" i="11"/>
  <c r="I156" i="11"/>
  <c r="I157" i="11"/>
  <c r="I158" i="11"/>
  <c r="I159" i="11"/>
  <c r="I160" i="11"/>
  <c r="I161" i="11"/>
  <c r="I162" i="11"/>
  <c r="I163" i="11"/>
  <c r="I164" i="11"/>
  <c r="I165" i="11"/>
  <c r="I166" i="11"/>
  <c r="I167" i="11"/>
  <c r="I168" i="11"/>
  <c r="I169" i="11"/>
  <c r="I170" i="11"/>
  <c r="I171" i="11"/>
  <c r="I172" i="11"/>
  <c r="I173" i="11"/>
  <c r="I174" i="11"/>
  <c r="I175" i="11"/>
  <c r="I176" i="11"/>
  <c r="I177" i="11"/>
  <c r="I178" i="11"/>
  <c r="I179" i="11"/>
  <c r="I180" i="11"/>
  <c r="I181" i="11"/>
  <c r="I182" i="11"/>
  <c r="I183" i="11"/>
  <c r="I184" i="11"/>
  <c r="I185" i="11"/>
  <c r="I186" i="11"/>
  <c r="I187" i="11"/>
  <c r="I188" i="11"/>
  <c r="I189" i="11"/>
  <c r="I190" i="11"/>
  <c r="I191" i="11"/>
  <c r="I192" i="11"/>
  <c r="I193" i="11"/>
  <c r="I194" i="11"/>
  <c r="I195" i="11"/>
  <c r="I196" i="11"/>
  <c r="I197" i="11"/>
  <c r="I198" i="11"/>
  <c r="I199" i="11"/>
  <c r="I200" i="11"/>
  <c r="I6" i="11"/>
  <c r="K17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74" i="6"/>
  <c r="K75" i="6"/>
  <c r="K76" i="6"/>
  <c r="K77" i="6"/>
  <c r="K78" i="6"/>
  <c r="K79" i="6"/>
  <c r="K80" i="6"/>
  <c r="K81" i="6"/>
  <c r="K82" i="6"/>
  <c r="K83" i="6"/>
  <c r="K84" i="6"/>
  <c r="K85" i="6"/>
  <c r="K86" i="6"/>
  <c r="K87" i="6"/>
  <c r="K88" i="6"/>
  <c r="K89" i="6"/>
  <c r="K90" i="6"/>
  <c r="K91" i="6"/>
  <c r="K92" i="6"/>
  <c r="K93" i="6"/>
  <c r="K94" i="6"/>
  <c r="K95" i="6"/>
  <c r="K96" i="6"/>
  <c r="K97" i="6"/>
  <c r="K98" i="6"/>
  <c r="K99" i="6"/>
  <c r="K100" i="6"/>
  <c r="K101" i="6"/>
  <c r="K102" i="6"/>
  <c r="K103" i="6"/>
  <c r="K104" i="6"/>
  <c r="K105" i="6"/>
  <c r="K106" i="6"/>
  <c r="K107" i="6"/>
  <c r="K108" i="6"/>
  <c r="K109" i="6"/>
  <c r="K110" i="6"/>
  <c r="K111" i="6"/>
  <c r="K112" i="6"/>
  <c r="K113" i="6"/>
  <c r="K114" i="6"/>
  <c r="K115" i="6"/>
  <c r="K116" i="6"/>
  <c r="K117" i="6"/>
  <c r="K118" i="6"/>
  <c r="K119" i="6"/>
  <c r="K120" i="6"/>
  <c r="K121" i="6"/>
  <c r="K122" i="6"/>
  <c r="K123" i="6"/>
  <c r="K124" i="6"/>
  <c r="K125" i="6"/>
  <c r="K126" i="6"/>
  <c r="K127" i="6"/>
  <c r="K128" i="6"/>
  <c r="K129" i="6"/>
  <c r="K130" i="6"/>
  <c r="K131" i="6"/>
  <c r="K132" i="6"/>
  <c r="K133" i="6"/>
  <c r="K134" i="6"/>
  <c r="K135" i="6"/>
  <c r="K136" i="6"/>
  <c r="K137" i="6"/>
  <c r="K138" i="6"/>
  <c r="K139" i="6"/>
  <c r="K140" i="6"/>
  <c r="K141" i="6"/>
  <c r="K142" i="6"/>
  <c r="K143" i="6"/>
  <c r="K144" i="6"/>
  <c r="K145" i="6"/>
  <c r="K146" i="6"/>
  <c r="K147" i="6"/>
  <c r="K148" i="6"/>
  <c r="K149" i="6"/>
  <c r="K150" i="6"/>
  <c r="K151" i="6"/>
  <c r="K152" i="6"/>
  <c r="K153" i="6"/>
  <c r="K154" i="6"/>
  <c r="K155" i="6"/>
  <c r="K156" i="6"/>
  <c r="K157" i="6"/>
  <c r="K158" i="6"/>
  <c r="K159" i="6"/>
  <c r="K160" i="6"/>
  <c r="K161" i="6"/>
  <c r="K162" i="6"/>
  <c r="K163" i="6"/>
  <c r="K164" i="6"/>
  <c r="K165" i="6"/>
  <c r="K166" i="6"/>
  <c r="K167" i="6"/>
  <c r="K168" i="6"/>
  <c r="K169" i="6"/>
  <c r="K170" i="6"/>
  <c r="K171" i="6"/>
  <c r="K172" i="6"/>
  <c r="K173" i="6"/>
  <c r="K174" i="6"/>
  <c r="K175" i="6"/>
  <c r="K176" i="6"/>
  <c r="K177" i="6"/>
  <c r="K178" i="6"/>
  <c r="K179" i="6"/>
  <c r="K180" i="6"/>
  <c r="K181" i="6"/>
  <c r="K182" i="6"/>
  <c r="K183" i="6"/>
  <c r="K184" i="6"/>
  <c r="K185" i="6"/>
  <c r="K186" i="6"/>
  <c r="K187" i="6"/>
  <c r="K188" i="6"/>
  <c r="K189" i="6"/>
  <c r="K190" i="6"/>
  <c r="K191" i="6"/>
  <c r="K192" i="6"/>
  <c r="K193" i="6"/>
  <c r="K194" i="6"/>
  <c r="K195" i="6"/>
  <c r="K196" i="6"/>
  <c r="K197" i="6"/>
  <c r="K198" i="6"/>
  <c r="K199" i="6"/>
  <c r="K200" i="6"/>
  <c r="K201" i="6"/>
  <c r="K11" i="6"/>
  <c r="K10" i="6"/>
  <c r="K6" i="6"/>
  <c r="H7" i="6"/>
  <c r="H6" i="6"/>
  <c r="F3" i="15" l="1"/>
  <c r="D16" i="12" s="1"/>
  <c r="F3" i="16"/>
  <c r="D17" i="12" s="1"/>
  <c r="D6" i="2"/>
  <c r="D7" i="2"/>
  <c r="D9" i="2"/>
  <c r="D10" i="2"/>
  <c r="D11" i="2"/>
  <c r="D12" i="2"/>
  <c r="D13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" i="2"/>
  <c r="I203" i="16"/>
  <c r="I202" i="16"/>
  <c r="I201" i="16"/>
  <c r="I200" i="16"/>
  <c r="I199" i="16"/>
  <c r="I198" i="16"/>
  <c r="I197" i="16"/>
  <c r="I196" i="16"/>
  <c r="I195" i="16"/>
  <c r="I194" i="16"/>
  <c r="I193" i="16"/>
  <c r="I192" i="16"/>
  <c r="I191" i="16"/>
  <c r="I190" i="16"/>
  <c r="I189" i="16"/>
  <c r="I188" i="16"/>
  <c r="I187" i="16"/>
  <c r="I186" i="16"/>
  <c r="I185" i="16"/>
  <c r="I184" i="16"/>
  <c r="I183" i="16"/>
  <c r="I182" i="16"/>
  <c r="I181" i="16"/>
  <c r="I180" i="16"/>
  <c r="I179" i="16"/>
  <c r="I178" i="16"/>
  <c r="I177" i="16"/>
  <c r="I176" i="16"/>
  <c r="I175" i="16"/>
  <c r="I174" i="16"/>
  <c r="I173" i="16"/>
  <c r="I172" i="16"/>
  <c r="I171" i="16"/>
  <c r="I170" i="16"/>
  <c r="I169" i="16"/>
  <c r="I168" i="16"/>
  <c r="I167" i="16"/>
  <c r="I166" i="16"/>
  <c r="I165" i="16"/>
  <c r="I164" i="16"/>
  <c r="I163" i="16"/>
  <c r="I162" i="16"/>
  <c r="I161" i="16"/>
  <c r="I160" i="16"/>
  <c r="I159" i="16"/>
  <c r="I158" i="16"/>
  <c r="I157" i="16"/>
  <c r="I156" i="16"/>
  <c r="I155" i="16"/>
  <c r="I154" i="16"/>
  <c r="I153" i="16"/>
  <c r="I152" i="16"/>
  <c r="I151" i="16"/>
  <c r="I150" i="16"/>
  <c r="I149" i="16"/>
  <c r="I148" i="16"/>
  <c r="I147" i="16"/>
  <c r="I146" i="16"/>
  <c r="I145" i="16"/>
  <c r="I144" i="16"/>
  <c r="I143" i="16"/>
  <c r="I142" i="16"/>
  <c r="I141" i="16"/>
  <c r="I140" i="16"/>
  <c r="I139" i="16"/>
  <c r="I138" i="16"/>
  <c r="I137" i="16"/>
  <c r="I136" i="16"/>
  <c r="I135" i="16"/>
  <c r="I134" i="16"/>
  <c r="I133" i="16"/>
  <c r="I132" i="16"/>
  <c r="I131" i="16"/>
  <c r="I130" i="16"/>
  <c r="I129" i="16"/>
  <c r="I128" i="16"/>
  <c r="I127" i="16"/>
  <c r="I126" i="16"/>
  <c r="I125" i="16"/>
  <c r="I124" i="16"/>
  <c r="I123" i="16"/>
  <c r="I122" i="16"/>
  <c r="I121" i="16"/>
  <c r="I120" i="16"/>
  <c r="I119" i="16"/>
  <c r="I118" i="16"/>
  <c r="I117" i="16"/>
  <c r="I116" i="16"/>
  <c r="I115" i="16"/>
  <c r="I114" i="16"/>
  <c r="I113" i="16"/>
  <c r="I112" i="16"/>
  <c r="I111" i="16"/>
  <c r="I110" i="16"/>
  <c r="I109" i="16"/>
  <c r="I108" i="16"/>
  <c r="I107" i="16"/>
  <c r="I106" i="16"/>
  <c r="I105" i="16"/>
  <c r="I104" i="16"/>
  <c r="I103" i="16"/>
  <c r="I102" i="16"/>
  <c r="I101" i="16"/>
  <c r="I100" i="16"/>
  <c r="I99" i="16"/>
  <c r="I98" i="16"/>
  <c r="I97" i="16"/>
  <c r="I96" i="16"/>
  <c r="I95" i="16"/>
  <c r="I94" i="16"/>
  <c r="I93" i="16"/>
  <c r="I92" i="16"/>
  <c r="I91" i="16"/>
  <c r="I90" i="16"/>
  <c r="I89" i="16"/>
  <c r="I88" i="16"/>
  <c r="I87" i="16"/>
  <c r="I86" i="16"/>
  <c r="I85" i="16"/>
  <c r="I84" i="16"/>
  <c r="I83" i="16"/>
  <c r="I82" i="16"/>
  <c r="I81" i="16"/>
  <c r="I80" i="16"/>
  <c r="I79" i="16"/>
  <c r="I78" i="16"/>
  <c r="I77" i="16"/>
  <c r="I76" i="16"/>
  <c r="I75" i="16"/>
  <c r="I74" i="16"/>
  <c r="I73" i="16"/>
  <c r="I72" i="16"/>
  <c r="I71" i="16"/>
  <c r="I70" i="16"/>
  <c r="I69" i="16"/>
  <c r="I68" i="16"/>
  <c r="I67" i="16"/>
  <c r="I66" i="16"/>
  <c r="I65" i="16"/>
  <c r="I64" i="16"/>
  <c r="I63" i="16"/>
  <c r="I62" i="16"/>
  <c r="I61" i="16"/>
  <c r="I60" i="16"/>
  <c r="I59" i="16"/>
  <c r="I58" i="16"/>
  <c r="I57" i="16"/>
  <c r="I56" i="16"/>
  <c r="I55" i="16"/>
  <c r="I54" i="16"/>
  <c r="I53" i="16"/>
  <c r="I52" i="16"/>
  <c r="I51" i="16"/>
  <c r="I50" i="16"/>
  <c r="I49" i="16"/>
  <c r="I48" i="16"/>
  <c r="I47" i="16"/>
  <c r="I46" i="16"/>
  <c r="I45" i="16"/>
  <c r="I44" i="16"/>
  <c r="I43" i="16"/>
  <c r="I42" i="16"/>
  <c r="I41" i="16"/>
  <c r="I40" i="16"/>
  <c r="I39" i="16"/>
  <c r="I38" i="16"/>
  <c r="I37" i="16"/>
  <c r="I36" i="16"/>
  <c r="I35" i="16"/>
  <c r="I34" i="16"/>
  <c r="I33" i="16"/>
  <c r="I32" i="16"/>
  <c r="I31" i="16"/>
  <c r="I30" i="16"/>
  <c r="I29" i="16"/>
  <c r="I28" i="16"/>
  <c r="I27" i="16"/>
  <c r="I26" i="16"/>
  <c r="I25" i="16"/>
  <c r="I24" i="16"/>
  <c r="I23" i="16"/>
  <c r="I22" i="16"/>
  <c r="I21" i="16"/>
  <c r="I20" i="16"/>
  <c r="I19" i="16"/>
  <c r="I18" i="16"/>
  <c r="I17" i="16"/>
  <c r="I16" i="16"/>
  <c r="I15" i="16"/>
  <c r="I14" i="16"/>
  <c r="I13" i="16"/>
  <c r="I12" i="16"/>
  <c r="I11" i="16"/>
  <c r="I10" i="16"/>
  <c r="I9" i="16"/>
  <c r="I11" i="15"/>
  <c r="I12" i="15"/>
  <c r="I13" i="15"/>
  <c r="I14" i="15"/>
  <c r="I15" i="15"/>
  <c r="I16" i="15"/>
  <c r="I17" i="15"/>
  <c r="I18" i="15"/>
  <c r="I19" i="15"/>
  <c r="I20" i="15"/>
  <c r="I21" i="15"/>
  <c r="I22" i="15"/>
  <c r="I23" i="15"/>
  <c r="I24" i="15"/>
  <c r="I25" i="15"/>
  <c r="I26" i="15"/>
  <c r="I27" i="15"/>
  <c r="I28" i="15"/>
  <c r="I29" i="15"/>
  <c r="I30" i="15"/>
  <c r="I31" i="15"/>
  <c r="I32" i="15"/>
  <c r="I33" i="15"/>
  <c r="I34" i="15"/>
  <c r="I35" i="15"/>
  <c r="I36" i="15"/>
  <c r="I37" i="15"/>
  <c r="I38" i="15"/>
  <c r="I39" i="15"/>
  <c r="I40" i="15"/>
  <c r="I41" i="15"/>
  <c r="I42" i="15"/>
  <c r="I43" i="15"/>
  <c r="I44" i="15"/>
  <c r="I45" i="15"/>
  <c r="I46" i="15"/>
  <c r="I47" i="15"/>
  <c r="I48" i="15"/>
  <c r="I49" i="15"/>
  <c r="I50" i="15"/>
  <c r="I51" i="15"/>
  <c r="I52" i="15"/>
  <c r="I53" i="15"/>
  <c r="I54" i="15"/>
  <c r="I55" i="15"/>
  <c r="I56" i="15"/>
  <c r="I57" i="15"/>
  <c r="I58" i="15"/>
  <c r="I59" i="15"/>
  <c r="I60" i="15"/>
  <c r="I61" i="15"/>
  <c r="I62" i="15"/>
  <c r="I63" i="15"/>
  <c r="I64" i="15"/>
  <c r="I65" i="15"/>
  <c r="I66" i="15"/>
  <c r="I67" i="15"/>
  <c r="I68" i="15"/>
  <c r="I69" i="15"/>
  <c r="I70" i="15"/>
  <c r="I71" i="15"/>
  <c r="I72" i="15"/>
  <c r="I73" i="15"/>
  <c r="I74" i="15"/>
  <c r="I75" i="15"/>
  <c r="I76" i="15"/>
  <c r="I77" i="15"/>
  <c r="I78" i="15"/>
  <c r="I79" i="15"/>
  <c r="I80" i="15"/>
  <c r="I81" i="15"/>
  <c r="I82" i="15"/>
  <c r="I83" i="15"/>
  <c r="I84" i="15"/>
  <c r="I85" i="15"/>
  <c r="I86" i="15"/>
  <c r="I87" i="15"/>
  <c r="I88" i="15"/>
  <c r="I89" i="15"/>
  <c r="I90" i="15"/>
  <c r="I91" i="15"/>
  <c r="I92" i="15"/>
  <c r="I93" i="15"/>
  <c r="I94" i="15"/>
  <c r="I95" i="15"/>
  <c r="I96" i="15"/>
  <c r="I97" i="15"/>
  <c r="I98" i="15"/>
  <c r="I99" i="15"/>
  <c r="I100" i="15"/>
  <c r="I101" i="15"/>
  <c r="I102" i="15"/>
  <c r="I103" i="15"/>
  <c r="I104" i="15"/>
  <c r="I105" i="15"/>
  <c r="I106" i="15"/>
  <c r="I107" i="15"/>
  <c r="I108" i="15"/>
  <c r="I109" i="15"/>
  <c r="I110" i="15"/>
  <c r="I111" i="15"/>
  <c r="I112" i="15"/>
  <c r="I113" i="15"/>
  <c r="I114" i="15"/>
  <c r="I115" i="15"/>
  <c r="I116" i="15"/>
  <c r="I117" i="15"/>
  <c r="I118" i="15"/>
  <c r="I119" i="15"/>
  <c r="I120" i="15"/>
  <c r="I121" i="15"/>
  <c r="I122" i="15"/>
  <c r="I123" i="15"/>
  <c r="I124" i="15"/>
  <c r="I125" i="15"/>
  <c r="I126" i="15"/>
  <c r="I127" i="15"/>
  <c r="I128" i="15"/>
  <c r="I129" i="15"/>
  <c r="I130" i="15"/>
  <c r="I131" i="15"/>
  <c r="I132" i="15"/>
  <c r="I133" i="15"/>
  <c r="I134" i="15"/>
  <c r="I135" i="15"/>
  <c r="I136" i="15"/>
  <c r="I137" i="15"/>
  <c r="I138" i="15"/>
  <c r="I139" i="15"/>
  <c r="I140" i="15"/>
  <c r="I141" i="15"/>
  <c r="I142" i="15"/>
  <c r="I143" i="15"/>
  <c r="I144" i="15"/>
  <c r="I145" i="15"/>
  <c r="I146" i="15"/>
  <c r="I147" i="15"/>
  <c r="I148" i="15"/>
  <c r="I149" i="15"/>
  <c r="I150" i="15"/>
  <c r="I151" i="15"/>
  <c r="I152" i="15"/>
  <c r="I153" i="15"/>
  <c r="I154" i="15"/>
  <c r="I155" i="15"/>
  <c r="I156" i="15"/>
  <c r="I157" i="15"/>
  <c r="I158" i="15"/>
  <c r="I159" i="15"/>
  <c r="I160" i="15"/>
  <c r="I161" i="15"/>
  <c r="I162" i="15"/>
  <c r="I163" i="15"/>
  <c r="I164" i="15"/>
  <c r="I165" i="15"/>
  <c r="I166" i="15"/>
  <c r="I167" i="15"/>
  <c r="I168" i="15"/>
  <c r="I169" i="15"/>
  <c r="I170" i="15"/>
  <c r="I171" i="15"/>
  <c r="I172" i="15"/>
  <c r="I173" i="15"/>
  <c r="I174" i="15"/>
  <c r="I175" i="15"/>
  <c r="I176" i="15"/>
  <c r="I177" i="15"/>
  <c r="I178" i="15"/>
  <c r="I179" i="15"/>
  <c r="I180" i="15"/>
  <c r="I181" i="15"/>
  <c r="I182" i="15"/>
  <c r="I183" i="15"/>
  <c r="I184" i="15"/>
  <c r="I185" i="15"/>
  <c r="I186" i="15"/>
  <c r="I187" i="15"/>
  <c r="I188" i="15"/>
  <c r="I189" i="15"/>
  <c r="I190" i="15"/>
  <c r="I191" i="15"/>
  <c r="I192" i="15"/>
  <c r="I193" i="15"/>
  <c r="I194" i="15"/>
  <c r="I195" i="15"/>
  <c r="I196" i="15"/>
  <c r="I197" i="15"/>
  <c r="I198" i="15"/>
  <c r="I199" i="15"/>
  <c r="I200" i="15"/>
  <c r="I201" i="15"/>
  <c r="I202" i="15"/>
  <c r="I203" i="15"/>
  <c r="I10" i="15"/>
  <c r="I9" i="15"/>
  <c r="A7" i="10" l="1"/>
  <c r="A8" i="10" s="1"/>
  <c r="A9" i="10" s="1"/>
  <c r="A10" i="10" s="1"/>
  <c r="A11" i="10" s="1"/>
  <c r="A12" i="10" s="1"/>
  <c r="A13" i="10" s="1"/>
  <c r="A14" i="10" s="1"/>
  <c r="A15" i="10" s="1"/>
  <c r="A16" i="10" s="1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A38" i="10" s="1"/>
  <c r="A39" i="10" s="1"/>
  <c r="A40" i="10" s="1"/>
  <c r="A41" i="10" s="1"/>
  <c r="A42" i="10" s="1"/>
  <c r="A43" i="10" s="1"/>
  <c r="A44" i="10" s="1"/>
  <c r="A45" i="10" s="1"/>
  <c r="A46" i="10" s="1"/>
  <c r="A47" i="10" s="1"/>
  <c r="A48" i="10" s="1"/>
  <c r="A49" i="10" s="1"/>
  <c r="A50" i="10" s="1"/>
  <c r="A51" i="10" s="1"/>
  <c r="A52" i="10" s="1"/>
  <c r="A53" i="10" s="1"/>
  <c r="A54" i="10" s="1"/>
  <c r="C4" i="8"/>
  <c r="B8" i="4"/>
  <c r="L8" i="4" s="1"/>
  <c r="C5" i="12"/>
  <c r="F9" i="5"/>
  <c r="F11" i="5"/>
  <c r="F12" i="5"/>
  <c r="F14" i="5"/>
  <c r="F15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G11" i="12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C27" i="5"/>
  <c r="AC28" i="5"/>
  <c r="AC29" i="5"/>
  <c r="AC30" i="5"/>
  <c r="AC31" i="5"/>
  <c r="AC32" i="5"/>
  <c r="AC33" i="5"/>
  <c r="AC34" i="5"/>
  <c r="AC35" i="5"/>
  <c r="AC36" i="5"/>
  <c r="AC37" i="5"/>
  <c r="AC38" i="5"/>
  <c r="AC39" i="5"/>
  <c r="AC40" i="5"/>
  <c r="AC41" i="5"/>
  <c r="AC42" i="5"/>
  <c r="AC43" i="5"/>
  <c r="AC44" i="5"/>
  <c r="AC45" i="5"/>
  <c r="AC46" i="5"/>
  <c r="AC47" i="5"/>
  <c r="AC48" i="5"/>
  <c r="AC49" i="5"/>
  <c r="AC50" i="5"/>
  <c r="AC51" i="5"/>
  <c r="AC52" i="5"/>
  <c r="AC53" i="5"/>
  <c r="AC54" i="5"/>
  <c r="AC55" i="5"/>
  <c r="AC56" i="5"/>
  <c r="AC57" i="5"/>
  <c r="AC58" i="5"/>
  <c r="AC59" i="5"/>
  <c r="AC60" i="5"/>
  <c r="AC61" i="5"/>
  <c r="AC62" i="5"/>
  <c r="AC63" i="5"/>
  <c r="AC64" i="5"/>
  <c r="AC65" i="5"/>
  <c r="AC66" i="5"/>
  <c r="AC67" i="5"/>
  <c r="AC68" i="5"/>
  <c r="AC69" i="5"/>
  <c r="AC70" i="5"/>
  <c r="AC71" i="5"/>
  <c r="AC72" i="5"/>
  <c r="AC73" i="5"/>
  <c r="AC74" i="5"/>
  <c r="AC75" i="5"/>
  <c r="AC76" i="5"/>
  <c r="AC77" i="5"/>
  <c r="AC78" i="5"/>
  <c r="AC79" i="5"/>
  <c r="AC80" i="5"/>
  <c r="AC81" i="5"/>
  <c r="AC82" i="5"/>
  <c r="AC83" i="5"/>
  <c r="AC84" i="5"/>
  <c r="AC85" i="5"/>
  <c r="AC86" i="5"/>
  <c r="AC87" i="5"/>
  <c r="AC88" i="5"/>
  <c r="AC89" i="5"/>
  <c r="AC90" i="5"/>
  <c r="AC91" i="5"/>
  <c r="AC92" i="5"/>
  <c r="AC93" i="5"/>
  <c r="AC94" i="5"/>
  <c r="AC95" i="5"/>
  <c r="AC96" i="5"/>
  <c r="AC97" i="5"/>
  <c r="AC98" i="5"/>
  <c r="AC99" i="5"/>
  <c r="AC100" i="5"/>
  <c r="AC101" i="5"/>
  <c r="AC102" i="5"/>
  <c r="AC103" i="5"/>
  <c r="AC104" i="5"/>
  <c r="AC105" i="5"/>
  <c r="AC107" i="5"/>
  <c r="AC108" i="5"/>
  <c r="AC109" i="5"/>
  <c r="AC110" i="5"/>
  <c r="AC111" i="5"/>
  <c r="AC112" i="5"/>
  <c r="AC113" i="5"/>
  <c r="AC114" i="5"/>
  <c r="AC115" i="5"/>
  <c r="AC116" i="5"/>
  <c r="AC117" i="5"/>
  <c r="AC118" i="5"/>
  <c r="AC119" i="5"/>
  <c r="AC120" i="5"/>
  <c r="AC121" i="5"/>
  <c r="AC122" i="5"/>
  <c r="AC123" i="5"/>
  <c r="AC124" i="5"/>
  <c r="AC125" i="5"/>
  <c r="AC126" i="5"/>
  <c r="AC127" i="5"/>
  <c r="AC128" i="5"/>
  <c r="AC129" i="5"/>
  <c r="AC130" i="5"/>
  <c r="AC131" i="5"/>
  <c r="AC132" i="5"/>
  <c r="AC133" i="5"/>
  <c r="AC134" i="5"/>
  <c r="AC135" i="5"/>
  <c r="AC136" i="5"/>
  <c r="AC137" i="5"/>
  <c r="AC138" i="5"/>
  <c r="AC139" i="5"/>
  <c r="AC140" i="5"/>
  <c r="AC141" i="5"/>
  <c r="AC142" i="5"/>
  <c r="AC143" i="5"/>
  <c r="AC144" i="5"/>
  <c r="AC145" i="5"/>
  <c r="AC146" i="5"/>
  <c r="AC147" i="5"/>
  <c r="AC148" i="5"/>
  <c r="AC149" i="5"/>
  <c r="AC150" i="5"/>
  <c r="AC151" i="5"/>
  <c r="AC152" i="5"/>
  <c r="AC153" i="5"/>
  <c r="AC154" i="5"/>
  <c r="AC155" i="5"/>
  <c r="AC156" i="5"/>
  <c r="AC157" i="5"/>
  <c r="AC158" i="5"/>
  <c r="AC159" i="5"/>
  <c r="AC160" i="5"/>
  <c r="AC161" i="5"/>
  <c r="AC162" i="5"/>
  <c r="AC163" i="5"/>
  <c r="AC164" i="5"/>
  <c r="AC165" i="5"/>
  <c r="AC166" i="5"/>
  <c r="AC167" i="5"/>
  <c r="AC168" i="5"/>
  <c r="AC169" i="5"/>
  <c r="AC170" i="5"/>
  <c r="AC171" i="5"/>
  <c r="AC172" i="5"/>
  <c r="AC173" i="5"/>
  <c r="AC174" i="5"/>
  <c r="AC175" i="5"/>
  <c r="AC176" i="5"/>
  <c r="AC177" i="5"/>
  <c r="AC178" i="5"/>
  <c r="AC179" i="5"/>
  <c r="AC180" i="5"/>
  <c r="AC181" i="5"/>
  <c r="AC182" i="5"/>
  <c r="AC183" i="5"/>
  <c r="AC184" i="5"/>
  <c r="AC185" i="5"/>
  <c r="AC186" i="5"/>
  <c r="AC187" i="5"/>
  <c r="AC188" i="5"/>
  <c r="AC189" i="5"/>
  <c r="AC190" i="5"/>
  <c r="AC191" i="5"/>
  <c r="AC192" i="5"/>
  <c r="AC193" i="5"/>
  <c r="AC194" i="5"/>
  <c r="AC195" i="5"/>
  <c r="AC196" i="5"/>
  <c r="AC197" i="5"/>
  <c r="AC198" i="5"/>
  <c r="AC199" i="5"/>
  <c r="AC200" i="5"/>
  <c r="AC201" i="5"/>
  <c r="AC202" i="5"/>
  <c r="AC203" i="5"/>
  <c r="AC204" i="5"/>
  <c r="AC205" i="5"/>
  <c r="AC206" i="5"/>
  <c r="AC207" i="5"/>
  <c r="AC208" i="5"/>
  <c r="AC209" i="5"/>
  <c r="AC210" i="5"/>
  <c r="AC211" i="5"/>
  <c r="AC7" i="5"/>
  <c r="AC8" i="5"/>
  <c r="AC9" i="5"/>
  <c r="AC10" i="5"/>
  <c r="AC11" i="5"/>
  <c r="AC12" i="5"/>
  <c r="AC6" i="5"/>
  <c r="A7" i="5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A81" i="5" s="1"/>
  <c r="A82" i="5" s="1"/>
  <c r="A83" i="5" s="1"/>
  <c r="A84" i="5" s="1"/>
  <c r="A85" i="5" s="1"/>
  <c r="A86" i="5" s="1"/>
  <c r="A87" i="5" s="1"/>
  <c r="A88" i="5" s="1"/>
  <c r="A89" i="5" s="1"/>
  <c r="A90" i="5" s="1"/>
  <c r="A91" i="5" s="1"/>
  <c r="A92" i="5" s="1"/>
  <c r="A93" i="5" s="1"/>
  <c r="A94" i="5" s="1"/>
  <c r="A95" i="5" s="1"/>
  <c r="A96" i="5" s="1"/>
  <c r="A97" i="5" s="1"/>
  <c r="A98" i="5" s="1"/>
  <c r="A99" i="5" s="1"/>
  <c r="A100" i="5" s="1"/>
  <c r="A101" i="5" s="1"/>
  <c r="A102" i="5" s="1"/>
  <c r="A103" i="5" s="1"/>
  <c r="A104" i="5" s="1"/>
  <c r="A105" i="5" s="1"/>
  <c r="C23" i="12"/>
  <c r="C24" i="12"/>
  <c r="C25" i="12"/>
  <c r="C26" i="12"/>
  <c r="C22" i="12"/>
  <c r="N7" i="11"/>
  <c r="N8" i="11"/>
  <c r="N9" i="11"/>
  <c r="N10" i="11"/>
  <c r="N11" i="11"/>
  <c r="N12" i="11"/>
  <c r="N13" i="11"/>
  <c r="N14" i="11"/>
  <c r="N15" i="11"/>
  <c r="N16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33" i="11"/>
  <c r="N34" i="11"/>
  <c r="N35" i="11"/>
  <c r="N36" i="11"/>
  <c r="N37" i="11"/>
  <c r="N38" i="11"/>
  <c r="N39" i="11"/>
  <c r="N40" i="11"/>
  <c r="N41" i="11"/>
  <c r="N42" i="11"/>
  <c r="N43" i="11"/>
  <c r="N44" i="11"/>
  <c r="N45" i="11"/>
  <c r="N46" i="11"/>
  <c r="N47" i="11"/>
  <c r="N48" i="11"/>
  <c r="N49" i="11"/>
  <c r="N50" i="11"/>
  <c r="N51" i="11"/>
  <c r="N52" i="11"/>
  <c r="N53" i="11"/>
  <c r="N54" i="11"/>
  <c r="N55" i="11"/>
  <c r="N56" i="11"/>
  <c r="N57" i="11"/>
  <c r="N58" i="11"/>
  <c r="N59" i="11"/>
  <c r="N60" i="11"/>
  <c r="N61" i="11"/>
  <c r="N62" i="11"/>
  <c r="N63" i="11"/>
  <c r="N64" i="11"/>
  <c r="N65" i="11"/>
  <c r="N66" i="11"/>
  <c r="N67" i="11"/>
  <c r="N68" i="11"/>
  <c r="N69" i="11"/>
  <c r="N70" i="11"/>
  <c r="N71" i="11"/>
  <c r="N72" i="11"/>
  <c r="N73" i="11"/>
  <c r="N74" i="11"/>
  <c r="N75" i="11"/>
  <c r="N76" i="11"/>
  <c r="N77" i="11"/>
  <c r="N78" i="11"/>
  <c r="N79" i="11"/>
  <c r="N80" i="11"/>
  <c r="N81" i="11"/>
  <c r="N82" i="11"/>
  <c r="N83" i="11"/>
  <c r="N84" i="11"/>
  <c r="N85" i="11"/>
  <c r="N86" i="11"/>
  <c r="N87" i="11"/>
  <c r="N88" i="11"/>
  <c r="N89" i="11"/>
  <c r="N90" i="11"/>
  <c r="N91" i="11"/>
  <c r="N92" i="11"/>
  <c r="N93" i="11"/>
  <c r="N94" i="11"/>
  <c r="N95" i="11"/>
  <c r="N96" i="11"/>
  <c r="N97" i="11"/>
  <c r="N98" i="11"/>
  <c r="N99" i="11"/>
  <c r="N100" i="11"/>
  <c r="N101" i="11"/>
  <c r="N102" i="11"/>
  <c r="N103" i="11"/>
  <c r="N104" i="11"/>
  <c r="N105" i="11"/>
  <c r="N106" i="11"/>
  <c r="N107" i="11"/>
  <c r="N108" i="11"/>
  <c r="N109" i="11"/>
  <c r="N110" i="11"/>
  <c r="N111" i="11"/>
  <c r="N112" i="11"/>
  <c r="N113" i="11"/>
  <c r="N114" i="11"/>
  <c r="N115" i="11"/>
  <c r="N116" i="11"/>
  <c r="N117" i="11"/>
  <c r="N118" i="11"/>
  <c r="N119" i="11"/>
  <c r="N120" i="11"/>
  <c r="N121" i="11"/>
  <c r="N122" i="11"/>
  <c r="N123" i="11"/>
  <c r="N124" i="11"/>
  <c r="N125" i="11"/>
  <c r="N126" i="11"/>
  <c r="N127" i="11"/>
  <c r="N128" i="11"/>
  <c r="N129" i="11"/>
  <c r="N130" i="11"/>
  <c r="N131" i="11"/>
  <c r="N132" i="11"/>
  <c r="N133" i="11"/>
  <c r="N134" i="11"/>
  <c r="N135" i="11"/>
  <c r="N136" i="11"/>
  <c r="N137" i="11"/>
  <c r="N138" i="11"/>
  <c r="N139" i="11"/>
  <c r="N140" i="11"/>
  <c r="N141" i="11"/>
  <c r="N142" i="11"/>
  <c r="N143" i="11"/>
  <c r="N144" i="11"/>
  <c r="N145" i="11"/>
  <c r="N146" i="11"/>
  <c r="N147" i="11"/>
  <c r="N148" i="11"/>
  <c r="N149" i="11"/>
  <c r="N150" i="11"/>
  <c r="N151" i="11"/>
  <c r="N152" i="11"/>
  <c r="N153" i="11"/>
  <c r="N154" i="11"/>
  <c r="N155" i="11"/>
  <c r="N156" i="11"/>
  <c r="N157" i="11"/>
  <c r="N158" i="11"/>
  <c r="N159" i="11"/>
  <c r="N160" i="11"/>
  <c r="N161" i="11"/>
  <c r="N162" i="11"/>
  <c r="N163" i="11"/>
  <c r="N164" i="11"/>
  <c r="N165" i="11"/>
  <c r="N166" i="11"/>
  <c r="N167" i="11"/>
  <c r="N168" i="11"/>
  <c r="N169" i="11"/>
  <c r="N170" i="11"/>
  <c r="N171" i="11"/>
  <c r="N172" i="11"/>
  <c r="N173" i="11"/>
  <c r="N174" i="11"/>
  <c r="N175" i="11"/>
  <c r="N176" i="11"/>
  <c r="N177" i="11"/>
  <c r="N178" i="11"/>
  <c r="N179" i="11"/>
  <c r="N180" i="11"/>
  <c r="N181" i="11"/>
  <c r="N182" i="11"/>
  <c r="N183" i="11"/>
  <c r="N184" i="11"/>
  <c r="N185" i="11"/>
  <c r="N186" i="11"/>
  <c r="N187" i="11"/>
  <c r="N188" i="11"/>
  <c r="N189" i="11"/>
  <c r="N190" i="11"/>
  <c r="N191" i="11"/>
  <c r="N192" i="11"/>
  <c r="N193" i="11"/>
  <c r="N194" i="11"/>
  <c r="N195" i="11"/>
  <c r="N196" i="11"/>
  <c r="N197" i="11"/>
  <c r="N198" i="11"/>
  <c r="N199" i="11"/>
  <c r="N200" i="11"/>
  <c r="N6" i="11"/>
  <c r="B16" i="2"/>
  <c r="F16" i="2" s="1"/>
  <c r="B17" i="2"/>
  <c r="F17" i="2" s="1"/>
  <c r="B18" i="2"/>
  <c r="B19" i="2"/>
  <c r="F19" i="2" s="1"/>
  <c r="B20" i="2"/>
  <c r="F20" i="2" s="1"/>
  <c r="B21" i="2"/>
  <c r="F21" i="2" s="1"/>
  <c r="B22" i="2"/>
  <c r="B23" i="2"/>
  <c r="F23" i="2" s="1"/>
  <c r="B24" i="2"/>
  <c r="F24" i="2" s="1"/>
  <c r="B25" i="2"/>
  <c r="F25" i="2" s="1"/>
  <c r="B26" i="2"/>
  <c r="B27" i="2"/>
  <c r="F27" i="2" s="1"/>
  <c r="B28" i="2"/>
  <c r="F28" i="2" s="1"/>
  <c r="B29" i="2"/>
  <c r="F29" i="2" s="1"/>
  <c r="B30" i="2"/>
  <c r="B31" i="2"/>
  <c r="F31" i="2" s="1"/>
  <c r="B32" i="2"/>
  <c r="F32" i="2" s="1"/>
  <c r="B33" i="2"/>
  <c r="F33" i="2" s="1"/>
  <c r="B34" i="2"/>
  <c r="B35" i="2"/>
  <c r="F35" i="2" s="1"/>
  <c r="B36" i="2"/>
  <c r="F36" i="2" s="1"/>
  <c r="B37" i="2"/>
  <c r="F37" i="2" s="1"/>
  <c r="B38" i="2"/>
  <c r="B39" i="2"/>
  <c r="F39" i="2" s="1"/>
  <c r="B40" i="2"/>
  <c r="F40" i="2" s="1"/>
  <c r="B41" i="2"/>
  <c r="F41" i="2" s="1"/>
  <c r="B42" i="2"/>
  <c r="B43" i="2"/>
  <c r="F43" i="2" s="1"/>
  <c r="B44" i="2"/>
  <c r="F44" i="2" s="1"/>
  <c r="B45" i="2"/>
  <c r="F45" i="2" s="1"/>
  <c r="B46" i="2"/>
  <c r="B47" i="2"/>
  <c r="F47" i="2" s="1"/>
  <c r="B48" i="2"/>
  <c r="F48" i="2" s="1"/>
  <c r="B49" i="2"/>
  <c r="F49" i="2" s="1"/>
  <c r="B50" i="2"/>
  <c r="B6" i="2"/>
  <c r="F6" i="2" s="1"/>
  <c r="B7" i="2"/>
  <c r="B8" i="2"/>
  <c r="B9" i="2"/>
  <c r="F9" i="2" s="1"/>
  <c r="B10" i="2"/>
  <c r="F10" i="2" s="1"/>
  <c r="B11" i="2"/>
  <c r="B12" i="2"/>
  <c r="F12" i="2" s="1"/>
  <c r="B13" i="2"/>
  <c r="F13" i="2" s="1"/>
  <c r="B14" i="2"/>
  <c r="B5" i="2"/>
  <c r="F5" i="2" s="1"/>
  <c r="O6" i="4"/>
  <c r="D9" i="12" s="1"/>
  <c r="X200" i="11"/>
  <c r="X199" i="11"/>
  <c r="X198" i="11"/>
  <c r="X197" i="11"/>
  <c r="X196" i="11"/>
  <c r="X195" i="11"/>
  <c r="X194" i="11"/>
  <c r="X193" i="11"/>
  <c r="X192" i="11"/>
  <c r="X191" i="11"/>
  <c r="X190" i="11"/>
  <c r="X189" i="11"/>
  <c r="X188" i="11"/>
  <c r="X187" i="11"/>
  <c r="X186" i="11"/>
  <c r="X185" i="11"/>
  <c r="X184" i="11"/>
  <c r="X183" i="11"/>
  <c r="X182" i="11"/>
  <c r="X181" i="11"/>
  <c r="X180" i="11"/>
  <c r="X179" i="11"/>
  <c r="X178" i="11"/>
  <c r="X177" i="11"/>
  <c r="X176" i="11"/>
  <c r="X175" i="11"/>
  <c r="X174" i="11"/>
  <c r="X173" i="11"/>
  <c r="X172" i="11"/>
  <c r="X171" i="11"/>
  <c r="X170" i="11"/>
  <c r="X169" i="11"/>
  <c r="X168" i="11"/>
  <c r="X167" i="11"/>
  <c r="X166" i="11"/>
  <c r="X165" i="11"/>
  <c r="X164" i="11"/>
  <c r="X163" i="11"/>
  <c r="X162" i="11"/>
  <c r="X161" i="11"/>
  <c r="X160" i="11"/>
  <c r="X159" i="11"/>
  <c r="X158" i="11"/>
  <c r="X157" i="11"/>
  <c r="X156" i="11"/>
  <c r="X155" i="11"/>
  <c r="X154" i="11"/>
  <c r="X153" i="11"/>
  <c r="X152" i="11"/>
  <c r="X151" i="11"/>
  <c r="X150" i="11"/>
  <c r="X149" i="11"/>
  <c r="X148" i="11"/>
  <c r="X147" i="11"/>
  <c r="X146" i="11"/>
  <c r="X145" i="11"/>
  <c r="X144" i="11"/>
  <c r="X143" i="11"/>
  <c r="X142" i="11"/>
  <c r="X141" i="11"/>
  <c r="X140" i="11"/>
  <c r="X139" i="11"/>
  <c r="X138" i="11"/>
  <c r="X137" i="11"/>
  <c r="X136" i="11"/>
  <c r="X135" i="11"/>
  <c r="X134" i="11"/>
  <c r="X133" i="11"/>
  <c r="X132" i="11"/>
  <c r="X131" i="11"/>
  <c r="X130" i="11"/>
  <c r="X129" i="11"/>
  <c r="X128" i="11"/>
  <c r="X127" i="11"/>
  <c r="X126" i="11"/>
  <c r="X125" i="11"/>
  <c r="X124" i="11"/>
  <c r="X123" i="11"/>
  <c r="X122" i="11"/>
  <c r="X121" i="11"/>
  <c r="X120" i="11"/>
  <c r="X119" i="11"/>
  <c r="X118" i="11"/>
  <c r="X117" i="11"/>
  <c r="X116" i="11"/>
  <c r="X115" i="11"/>
  <c r="X114" i="11"/>
  <c r="X113" i="11"/>
  <c r="X112" i="11"/>
  <c r="X111" i="11"/>
  <c r="X110" i="11"/>
  <c r="X109" i="11"/>
  <c r="X108" i="11"/>
  <c r="X107" i="11"/>
  <c r="X106" i="11"/>
  <c r="X105" i="11"/>
  <c r="X104" i="11"/>
  <c r="X103" i="11"/>
  <c r="X102" i="11"/>
  <c r="X101" i="11"/>
  <c r="X100" i="11"/>
  <c r="X99" i="11"/>
  <c r="X98" i="11"/>
  <c r="X97" i="11"/>
  <c r="X96" i="11"/>
  <c r="X95" i="11"/>
  <c r="X94" i="11"/>
  <c r="X93" i="11"/>
  <c r="X92" i="11"/>
  <c r="X91" i="11"/>
  <c r="X90" i="11"/>
  <c r="X89" i="11"/>
  <c r="X88" i="11"/>
  <c r="X87" i="11"/>
  <c r="X86" i="11"/>
  <c r="X85" i="11"/>
  <c r="X84" i="11"/>
  <c r="X83" i="11"/>
  <c r="X82" i="11"/>
  <c r="X81" i="11"/>
  <c r="X80" i="11"/>
  <c r="X79" i="11"/>
  <c r="X78" i="11"/>
  <c r="X77" i="11"/>
  <c r="X76" i="11"/>
  <c r="X75" i="11"/>
  <c r="X74" i="11"/>
  <c r="X73" i="11"/>
  <c r="X72" i="11"/>
  <c r="X71" i="11"/>
  <c r="X70" i="11"/>
  <c r="X69" i="11"/>
  <c r="X68" i="11"/>
  <c r="X67" i="11"/>
  <c r="X66" i="11"/>
  <c r="X65" i="11"/>
  <c r="X64" i="11"/>
  <c r="X63" i="11"/>
  <c r="X62" i="11"/>
  <c r="X61" i="11"/>
  <c r="X60" i="11"/>
  <c r="X59" i="11"/>
  <c r="X58" i="11"/>
  <c r="X57" i="11"/>
  <c r="X56" i="11"/>
  <c r="X55" i="11"/>
  <c r="X54" i="11"/>
  <c r="X53" i="11"/>
  <c r="X52" i="11"/>
  <c r="X51" i="11"/>
  <c r="X50" i="11"/>
  <c r="X49" i="11"/>
  <c r="X48" i="11"/>
  <c r="X47" i="11"/>
  <c r="X46" i="11"/>
  <c r="X45" i="11"/>
  <c r="X44" i="11"/>
  <c r="X43" i="11"/>
  <c r="X42" i="11"/>
  <c r="X41" i="11"/>
  <c r="X40" i="11"/>
  <c r="X39" i="11"/>
  <c r="X38" i="11"/>
  <c r="X37" i="11"/>
  <c r="X36" i="11"/>
  <c r="X35" i="11"/>
  <c r="X34" i="11"/>
  <c r="X33" i="11"/>
  <c r="X32" i="11"/>
  <c r="X31" i="11"/>
  <c r="X30" i="11"/>
  <c r="X29" i="11"/>
  <c r="X28" i="11"/>
  <c r="X27" i="11"/>
  <c r="X26" i="11"/>
  <c r="X25" i="11"/>
  <c r="X24" i="11"/>
  <c r="X23" i="11"/>
  <c r="X22" i="11"/>
  <c r="X21" i="11"/>
  <c r="X20" i="11"/>
  <c r="X19" i="11"/>
  <c r="X18" i="11"/>
  <c r="X17" i="11"/>
  <c r="X16" i="11"/>
  <c r="X15" i="11"/>
  <c r="X14" i="11"/>
  <c r="X13" i="11"/>
  <c r="X12" i="11"/>
  <c r="X11" i="11"/>
  <c r="X10" i="11"/>
  <c r="X9" i="11"/>
  <c r="X8" i="11"/>
  <c r="X7" i="11"/>
  <c r="A7" i="1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s="1"/>
  <c r="A25" i="11" s="1"/>
  <c r="A26" i="11" s="1"/>
  <c r="A27" i="11" s="1"/>
  <c r="A28" i="11" s="1"/>
  <c r="A29" i="11" s="1"/>
  <c r="A30" i="11" s="1"/>
  <c r="A31" i="11" s="1"/>
  <c r="A32" i="11" s="1"/>
  <c r="A33" i="11" s="1"/>
  <c r="A34" i="11" s="1"/>
  <c r="A35" i="11" s="1"/>
  <c r="A36" i="11" s="1"/>
  <c r="A37" i="11" s="1"/>
  <c r="A38" i="11" s="1"/>
  <c r="A39" i="11" s="1"/>
  <c r="A40" i="11" s="1"/>
  <c r="A41" i="11" s="1"/>
  <c r="A42" i="11" s="1"/>
  <c r="A43" i="11" s="1"/>
  <c r="A44" i="11" s="1"/>
  <c r="A45" i="11" s="1"/>
  <c r="A46" i="11" s="1"/>
  <c r="A47" i="11" s="1"/>
  <c r="A48" i="11" s="1"/>
  <c r="A49" i="11" s="1"/>
  <c r="A50" i="11" s="1"/>
  <c r="A51" i="11" s="1"/>
  <c r="A52" i="11" s="1"/>
  <c r="A53" i="11" s="1"/>
  <c r="A54" i="11" s="1"/>
  <c r="A55" i="11" s="1"/>
  <c r="A56" i="11" s="1"/>
  <c r="A57" i="11" s="1"/>
  <c r="A58" i="11" s="1"/>
  <c r="A59" i="11" s="1"/>
  <c r="A60" i="11" s="1"/>
  <c r="A61" i="11" s="1"/>
  <c r="A62" i="11" s="1"/>
  <c r="A63" i="11" s="1"/>
  <c r="A64" i="11" s="1"/>
  <c r="A65" i="11" s="1"/>
  <c r="A66" i="11" s="1"/>
  <c r="A67" i="11" s="1"/>
  <c r="A68" i="11" s="1"/>
  <c r="A69" i="11" s="1"/>
  <c r="A70" i="11" s="1"/>
  <c r="A71" i="11" s="1"/>
  <c r="A72" i="11" s="1"/>
  <c r="A73" i="11" s="1"/>
  <c r="A74" i="11" s="1"/>
  <c r="A75" i="11" s="1"/>
  <c r="A76" i="11" s="1"/>
  <c r="A77" i="11" s="1"/>
  <c r="A78" i="11" s="1"/>
  <c r="A79" i="11" s="1"/>
  <c r="A80" i="11" s="1"/>
  <c r="A81" i="11" s="1"/>
  <c r="A82" i="11" s="1"/>
  <c r="A83" i="11" s="1"/>
  <c r="A84" i="11" s="1"/>
  <c r="A85" i="11" s="1"/>
  <c r="A86" i="11" s="1"/>
  <c r="A87" i="11" s="1"/>
  <c r="A88" i="11" s="1"/>
  <c r="A89" i="11" s="1"/>
  <c r="A90" i="11" s="1"/>
  <c r="A91" i="11" s="1"/>
  <c r="A92" i="11" s="1"/>
  <c r="A93" i="11" s="1"/>
  <c r="A94" i="11" s="1"/>
  <c r="A95" i="11" s="1"/>
  <c r="A96" i="11" s="1"/>
  <c r="A97" i="11" s="1"/>
  <c r="A98" i="11" s="1"/>
  <c r="A99" i="11" s="1"/>
  <c r="A100" i="11" s="1"/>
  <c r="A101" i="11" s="1"/>
  <c r="A102" i="11" s="1"/>
  <c r="A103" i="11" s="1"/>
  <c r="A104" i="11" s="1"/>
  <c r="A105" i="11" s="1"/>
  <c r="A106" i="11" s="1"/>
  <c r="A107" i="11" s="1"/>
  <c r="A108" i="11" s="1"/>
  <c r="A109" i="11" s="1"/>
  <c r="A110" i="11" s="1"/>
  <c r="A111" i="11" s="1"/>
  <c r="A112" i="11" s="1"/>
  <c r="A113" i="11" s="1"/>
  <c r="A114" i="11" s="1"/>
  <c r="A115" i="11" s="1"/>
  <c r="A116" i="11" s="1"/>
  <c r="A117" i="11" s="1"/>
  <c r="A118" i="11" s="1"/>
  <c r="A119" i="11" s="1"/>
  <c r="A120" i="11" s="1"/>
  <c r="A121" i="11" s="1"/>
  <c r="A122" i="11" s="1"/>
  <c r="A123" i="11" s="1"/>
  <c r="A124" i="11" s="1"/>
  <c r="A125" i="11" s="1"/>
  <c r="A126" i="11" s="1"/>
  <c r="A127" i="11" s="1"/>
  <c r="A128" i="11" s="1"/>
  <c r="A129" i="11" s="1"/>
  <c r="A130" i="11" s="1"/>
  <c r="A131" i="11" s="1"/>
  <c r="A132" i="11" s="1"/>
  <c r="A133" i="11" s="1"/>
  <c r="A134" i="11" s="1"/>
  <c r="A135" i="11" s="1"/>
  <c r="A136" i="11" s="1"/>
  <c r="A137" i="11" s="1"/>
  <c r="A138" i="11" s="1"/>
  <c r="A139" i="11" s="1"/>
  <c r="A140" i="11" s="1"/>
  <c r="A141" i="11" s="1"/>
  <c r="A142" i="11" s="1"/>
  <c r="A143" i="11" s="1"/>
  <c r="A144" i="11" s="1"/>
  <c r="A145" i="11" s="1"/>
  <c r="A146" i="11" s="1"/>
  <c r="A147" i="11" s="1"/>
  <c r="A148" i="11" s="1"/>
  <c r="A149" i="11" s="1"/>
  <c r="A150" i="11" s="1"/>
  <c r="A151" i="11" s="1"/>
  <c r="A152" i="11" s="1"/>
  <c r="A153" i="11" s="1"/>
  <c r="A154" i="11" s="1"/>
  <c r="A155" i="11" s="1"/>
  <c r="A156" i="11" s="1"/>
  <c r="A157" i="11" s="1"/>
  <c r="A158" i="11" s="1"/>
  <c r="A159" i="11" s="1"/>
  <c r="A160" i="11" s="1"/>
  <c r="A161" i="11" s="1"/>
  <c r="A162" i="11" s="1"/>
  <c r="A163" i="11" s="1"/>
  <c r="A164" i="11" s="1"/>
  <c r="A165" i="11" s="1"/>
  <c r="A166" i="11" s="1"/>
  <c r="A167" i="11" s="1"/>
  <c r="A168" i="11" s="1"/>
  <c r="A169" i="11" s="1"/>
  <c r="A170" i="11" s="1"/>
  <c r="A171" i="11" s="1"/>
  <c r="A172" i="11" s="1"/>
  <c r="A173" i="11" s="1"/>
  <c r="A174" i="11" s="1"/>
  <c r="A175" i="11" s="1"/>
  <c r="A176" i="11" s="1"/>
  <c r="A177" i="11" s="1"/>
  <c r="A178" i="11" s="1"/>
  <c r="A179" i="11" s="1"/>
  <c r="A180" i="11" s="1"/>
  <c r="A181" i="11" s="1"/>
  <c r="A182" i="11" s="1"/>
  <c r="A183" i="11" s="1"/>
  <c r="A184" i="11" s="1"/>
  <c r="A185" i="11" s="1"/>
  <c r="A186" i="11" s="1"/>
  <c r="A187" i="11" s="1"/>
  <c r="A188" i="11" s="1"/>
  <c r="A189" i="11" s="1"/>
  <c r="A190" i="11" s="1"/>
  <c r="A191" i="11" s="1"/>
  <c r="A192" i="11" s="1"/>
  <c r="A193" i="11" s="1"/>
  <c r="A194" i="11" s="1"/>
  <c r="A195" i="11" s="1"/>
  <c r="A196" i="11" s="1"/>
  <c r="A197" i="11" s="1"/>
  <c r="A198" i="11" s="1"/>
  <c r="A199" i="11" s="1"/>
  <c r="A200" i="11" s="1"/>
  <c r="X6" i="11"/>
  <c r="H5" i="3"/>
  <c r="F5" i="3"/>
  <c r="D5" i="3"/>
  <c r="B5" i="3"/>
  <c r="Z7" i="6"/>
  <c r="Z25" i="6"/>
  <c r="Z26" i="6"/>
  <c r="Z33" i="6"/>
  <c r="Z34" i="6"/>
  <c r="Z41" i="6"/>
  <c r="Z42" i="6"/>
  <c r="Z57" i="6"/>
  <c r="Z58" i="6"/>
  <c r="Z65" i="6"/>
  <c r="Z66" i="6"/>
  <c r="Z73" i="6"/>
  <c r="Z74" i="6"/>
  <c r="Z89" i="6"/>
  <c r="Z90" i="6"/>
  <c r="Z97" i="6"/>
  <c r="Z98" i="6"/>
  <c r="Z105" i="6"/>
  <c r="Z106" i="6"/>
  <c r="Z121" i="6"/>
  <c r="Z129" i="6"/>
  <c r="Z130" i="6"/>
  <c r="Z137" i="6"/>
  <c r="Z138" i="6"/>
  <c r="Z153" i="6"/>
  <c r="Z161" i="6"/>
  <c r="Z162" i="6"/>
  <c r="Z169" i="6"/>
  <c r="Z170" i="6"/>
  <c r="Z185" i="6"/>
  <c r="Z193" i="6"/>
  <c r="Z194" i="6"/>
  <c r="Z6" i="6"/>
  <c r="H8" i="6"/>
  <c r="Z8" i="6" s="1"/>
  <c r="H9" i="6"/>
  <c r="Z10" i="6"/>
  <c r="H11" i="6"/>
  <c r="Z11" i="6" s="1"/>
  <c r="Z12" i="6"/>
  <c r="H13" i="6"/>
  <c r="Z13" i="6" s="1"/>
  <c r="H14" i="6"/>
  <c r="Z14" i="6" s="1"/>
  <c r="H15" i="6"/>
  <c r="Z15" i="6" s="1"/>
  <c r="H16" i="6"/>
  <c r="Z16" i="6" s="1"/>
  <c r="H17" i="6"/>
  <c r="Z17" i="6" s="1"/>
  <c r="H18" i="6"/>
  <c r="Z18" i="6" s="1"/>
  <c r="H19" i="6"/>
  <c r="Z19" i="6" s="1"/>
  <c r="H20" i="6"/>
  <c r="Z20" i="6" s="1"/>
  <c r="H21" i="6"/>
  <c r="Z21" i="6" s="1"/>
  <c r="H22" i="6"/>
  <c r="Z22" i="6" s="1"/>
  <c r="H23" i="6"/>
  <c r="Z23" i="6" s="1"/>
  <c r="H24" i="6"/>
  <c r="Z24" i="6" s="1"/>
  <c r="H25" i="6"/>
  <c r="H26" i="6"/>
  <c r="H27" i="6"/>
  <c r="Z27" i="6" s="1"/>
  <c r="H28" i="6"/>
  <c r="Z28" i="6" s="1"/>
  <c r="H29" i="6"/>
  <c r="Z29" i="6" s="1"/>
  <c r="H30" i="6"/>
  <c r="Z30" i="6" s="1"/>
  <c r="H31" i="6"/>
  <c r="Z31" i="6" s="1"/>
  <c r="H32" i="6"/>
  <c r="Z32" i="6" s="1"/>
  <c r="H33" i="6"/>
  <c r="H34" i="6"/>
  <c r="H35" i="6"/>
  <c r="Z35" i="6" s="1"/>
  <c r="H36" i="6"/>
  <c r="Z36" i="6" s="1"/>
  <c r="H37" i="6"/>
  <c r="Z37" i="6" s="1"/>
  <c r="H38" i="6"/>
  <c r="Z38" i="6" s="1"/>
  <c r="H39" i="6"/>
  <c r="Z39" i="6" s="1"/>
  <c r="H40" i="6"/>
  <c r="Z40" i="6" s="1"/>
  <c r="H41" i="6"/>
  <c r="H42" i="6"/>
  <c r="H43" i="6"/>
  <c r="Z43" i="6" s="1"/>
  <c r="H44" i="6"/>
  <c r="Z44" i="6" s="1"/>
  <c r="H45" i="6"/>
  <c r="Z45" i="6" s="1"/>
  <c r="H46" i="6"/>
  <c r="Z46" i="6" s="1"/>
  <c r="H47" i="6"/>
  <c r="Z47" i="6" s="1"/>
  <c r="H48" i="6"/>
  <c r="Z48" i="6" s="1"/>
  <c r="H49" i="6"/>
  <c r="Z49" i="6" s="1"/>
  <c r="H50" i="6"/>
  <c r="Z50" i="6" s="1"/>
  <c r="H51" i="6"/>
  <c r="Z51" i="6" s="1"/>
  <c r="H52" i="6"/>
  <c r="Z52" i="6" s="1"/>
  <c r="H53" i="6"/>
  <c r="Z53" i="6" s="1"/>
  <c r="H54" i="6"/>
  <c r="Z54" i="6" s="1"/>
  <c r="H55" i="6"/>
  <c r="Z55" i="6" s="1"/>
  <c r="H56" i="6"/>
  <c r="Z56" i="6" s="1"/>
  <c r="H57" i="6"/>
  <c r="H58" i="6"/>
  <c r="H59" i="6"/>
  <c r="Z59" i="6" s="1"/>
  <c r="H60" i="6"/>
  <c r="Z60" i="6" s="1"/>
  <c r="H61" i="6"/>
  <c r="Z61" i="6" s="1"/>
  <c r="H62" i="6"/>
  <c r="Z62" i="6" s="1"/>
  <c r="H63" i="6"/>
  <c r="Z63" i="6" s="1"/>
  <c r="H64" i="6"/>
  <c r="Z64" i="6" s="1"/>
  <c r="H65" i="6"/>
  <c r="H66" i="6"/>
  <c r="H67" i="6"/>
  <c r="Z67" i="6" s="1"/>
  <c r="H68" i="6"/>
  <c r="Z68" i="6" s="1"/>
  <c r="H69" i="6"/>
  <c r="Z69" i="6" s="1"/>
  <c r="H70" i="6"/>
  <c r="Z70" i="6" s="1"/>
  <c r="H71" i="6"/>
  <c r="Z71" i="6" s="1"/>
  <c r="H72" i="6"/>
  <c r="Z72" i="6" s="1"/>
  <c r="H73" i="6"/>
  <c r="H74" i="6"/>
  <c r="H75" i="6"/>
  <c r="Z75" i="6" s="1"/>
  <c r="H76" i="6"/>
  <c r="Z76" i="6" s="1"/>
  <c r="H77" i="6"/>
  <c r="Z77" i="6" s="1"/>
  <c r="H78" i="6"/>
  <c r="Z78" i="6" s="1"/>
  <c r="H79" i="6"/>
  <c r="Z79" i="6" s="1"/>
  <c r="H80" i="6"/>
  <c r="Z80" i="6" s="1"/>
  <c r="H81" i="6"/>
  <c r="Z81" i="6" s="1"/>
  <c r="H82" i="6"/>
  <c r="Z82" i="6" s="1"/>
  <c r="H83" i="6"/>
  <c r="Z83" i="6" s="1"/>
  <c r="H84" i="6"/>
  <c r="Z84" i="6" s="1"/>
  <c r="H85" i="6"/>
  <c r="Z85" i="6" s="1"/>
  <c r="H86" i="6"/>
  <c r="Z86" i="6" s="1"/>
  <c r="H87" i="6"/>
  <c r="Z87" i="6" s="1"/>
  <c r="H88" i="6"/>
  <c r="Z88" i="6" s="1"/>
  <c r="H89" i="6"/>
  <c r="H90" i="6"/>
  <c r="H91" i="6"/>
  <c r="Z91" i="6" s="1"/>
  <c r="H92" i="6"/>
  <c r="Z92" i="6" s="1"/>
  <c r="H93" i="6"/>
  <c r="Z93" i="6" s="1"/>
  <c r="H94" i="6"/>
  <c r="Z94" i="6" s="1"/>
  <c r="H95" i="6"/>
  <c r="Z95" i="6" s="1"/>
  <c r="H96" i="6"/>
  <c r="Z96" i="6" s="1"/>
  <c r="H97" i="6"/>
  <c r="H98" i="6"/>
  <c r="H99" i="6"/>
  <c r="Z99" i="6" s="1"/>
  <c r="H100" i="6"/>
  <c r="Z100" i="6" s="1"/>
  <c r="H101" i="6"/>
  <c r="Z101" i="6" s="1"/>
  <c r="H102" i="6"/>
  <c r="Z102" i="6" s="1"/>
  <c r="H103" i="6"/>
  <c r="Z103" i="6" s="1"/>
  <c r="H104" i="6"/>
  <c r="Z104" i="6" s="1"/>
  <c r="H105" i="6"/>
  <c r="H106" i="6"/>
  <c r="H107" i="6"/>
  <c r="Z107" i="6" s="1"/>
  <c r="H108" i="6"/>
  <c r="Z108" i="6" s="1"/>
  <c r="H109" i="6"/>
  <c r="Z109" i="6" s="1"/>
  <c r="H110" i="6"/>
  <c r="Z110" i="6" s="1"/>
  <c r="H111" i="6"/>
  <c r="Z111" i="6" s="1"/>
  <c r="H112" i="6"/>
  <c r="Z112" i="6" s="1"/>
  <c r="H113" i="6"/>
  <c r="Z113" i="6" s="1"/>
  <c r="H114" i="6"/>
  <c r="Z114" i="6" s="1"/>
  <c r="H115" i="6"/>
  <c r="Z115" i="6" s="1"/>
  <c r="H116" i="6"/>
  <c r="Z116" i="6" s="1"/>
  <c r="H117" i="6"/>
  <c r="Z117" i="6" s="1"/>
  <c r="H118" i="6"/>
  <c r="Z118" i="6" s="1"/>
  <c r="H119" i="6"/>
  <c r="Z119" i="6" s="1"/>
  <c r="H120" i="6"/>
  <c r="Z120" i="6" s="1"/>
  <c r="H121" i="6"/>
  <c r="H122" i="6"/>
  <c r="Z122" i="6" s="1"/>
  <c r="H123" i="6"/>
  <c r="Z123" i="6" s="1"/>
  <c r="H124" i="6"/>
  <c r="Z124" i="6" s="1"/>
  <c r="H125" i="6"/>
  <c r="Z125" i="6" s="1"/>
  <c r="H126" i="6"/>
  <c r="Z126" i="6" s="1"/>
  <c r="H127" i="6"/>
  <c r="Z127" i="6" s="1"/>
  <c r="H128" i="6"/>
  <c r="Z128" i="6" s="1"/>
  <c r="H129" i="6"/>
  <c r="H130" i="6"/>
  <c r="H131" i="6"/>
  <c r="Z131" i="6" s="1"/>
  <c r="H132" i="6"/>
  <c r="Z132" i="6" s="1"/>
  <c r="H133" i="6"/>
  <c r="Z133" i="6" s="1"/>
  <c r="H134" i="6"/>
  <c r="Z134" i="6" s="1"/>
  <c r="H135" i="6"/>
  <c r="Z135" i="6" s="1"/>
  <c r="H136" i="6"/>
  <c r="Z136" i="6" s="1"/>
  <c r="H137" i="6"/>
  <c r="H138" i="6"/>
  <c r="H139" i="6"/>
  <c r="Z139" i="6" s="1"/>
  <c r="H140" i="6"/>
  <c r="Z140" i="6" s="1"/>
  <c r="H141" i="6"/>
  <c r="Z141" i="6" s="1"/>
  <c r="H142" i="6"/>
  <c r="Z142" i="6" s="1"/>
  <c r="H143" i="6"/>
  <c r="Z143" i="6" s="1"/>
  <c r="H144" i="6"/>
  <c r="Z144" i="6" s="1"/>
  <c r="H145" i="6"/>
  <c r="Z145" i="6" s="1"/>
  <c r="H146" i="6"/>
  <c r="Z146" i="6" s="1"/>
  <c r="H147" i="6"/>
  <c r="Z147" i="6" s="1"/>
  <c r="H148" i="6"/>
  <c r="Z148" i="6" s="1"/>
  <c r="H149" i="6"/>
  <c r="Z149" i="6" s="1"/>
  <c r="H150" i="6"/>
  <c r="Z150" i="6" s="1"/>
  <c r="H151" i="6"/>
  <c r="Z151" i="6" s="1"/>
  <c r="H152" i="6"/>
  <c r="Z152" i="6" s="1"/>
  <c r="H153" i="6"/>
  <c r="H154" i="6"/>
  <c r="Z154" i="6" s="1"/>
  <c r="H155" i="6"/>
  <c r="Z155" i="6" s="1"/>
  <c r="H156" i="6"/>
  <c r="Z156" i="6" s="1"/>
  <c r="H157" i="6"/>
  <c r="Z157" i="6" s="1"/>
  <c r="H158" i="6"/>
  <c r="Z158" i="6" s="1"/>
  <c r="H159" i="6"/>
  <c r="Z159" i="6" s="1"/>
  <c r="H160" i="6"/>
  <c r="Z160" i="6" s="1"/>
  <c r="H161" i="6"/>
  <c r="H162" i="6"/>
  <c r="H163" i="6"/>
  <c r="Z163" i="6" s="1"/>
  <c r="H164" i="6"/>
  <c r="Z164" i="6" s="1"/>
  <c r="H165" i="6"/>
  <c r="Z165" i="6" s="1"/>
  <c r="H166" i="6"/>
  <c r="Z166" i="6" s="1"/>
  <c r="H167" i="6"/>
  <c r="Z167" i="6" s="1"/>
  <c r="H168" i="6"/>
  <c r="Z168" i="6" s="1"/>
  <c r="H169" i="6"/>
  <c r="H170" i="6"/>
  <c r="H171" i="6"/>
  <c r="Z171" i="6" s="1"/>
  <c r="H172" i="6"/>
  <c r="Z172" i="6" s="1"/>
  <c r="H173" i="6"/>
  <c r="Z173" i="6" s="1"/>
  <c r="H174" i="6"/>
  <c r="Z174" i="6" s="1"/>
  <c r="H175" i="6"/>
  <c r="Z175" i="6" s="1"/>
  <c r="H176" i="6"/>
  <c r="Z176" i="6" s="1"/>
  <c r="H177" i="6"/>
  <c r="Z177" i="6" s="1"/>
  <c r="H178" i="6"/>
  <c r="Z178" i="6" s="1"/>
  <c r="H179" i="6"/>
  <c r="Z179" i="6" s="1"/>
  <c r="H180" i="6"/>
  <c r="Z180" i="6" s="1"/>
  <c r="H181" i="6"/>
  <c r="Z181" i="6" s="1"/>
  <c r="H182" i="6"/>
  <c r="Z182" i="6" s="1"/>
  <c r="H183" i="6"/>
  <c r="Z183" i="6" s="1"/>
  <c r="H184" i="6"/>
  <c r="Z184" i="6" s="1"/>
  <c r="H185" i="6"/>
  <c r="H186" i="6"/>
  <c r="Z186" i="6" s="1"/>
  <c r="H187" i="6"/>
  <c r="Z187" i="6" s="1"/>
  <c r="H188" i="6"/>
  <c r="Z188" i="6" s="1"/>
  <c r="H189" i="6"/>
  <c r="Z189" i="6" s="1"/>
  <c r="H190" i="6"/>
  <c r="Z190" i="6" s="1"/>
  <c r="H191" i="6"/>
  <c r="Z191" i="6" s="1"/>
  <c r="H192" i="6"/>
  <c r="Z192" i="6" s="1"/>
  <c r="H193" i="6"/>
  <c r="H194" i="6"/>
  <c r="H195" i="6"/>
  <c r="Z195" i="6" s="1"/>
  <c r="H196" i="6"/>
  <c r="Z196" i="6" s="1"/>
  <c r="H197" i="6"/>
  <c r="Z197" i="6" s="1"/>
  <c r="H198" i="6"/>
  <c r="Z198" i="6" s="1"/>
  <c r="H199" i="6"/>
  <c r="Z199" i="6" s="1"/>
  <c r="H200" i="6"/>
  <c r="Z200" i="6" s="1"/>
  <c r="B8" i="9"/>
  <c r="F8" i="9" s="1"/>
  <c r="B7" i="9"/>
  <c r="F7" i="9" s="1"/>
  <c r="B6" i="9"/>
  <c r="F6" i="9" s="1"/>
  <c r="B5" i="9"/>
  <c r="F5" i="9" s="1"/>
  <c r="A7" i="7"/>
  <c r="A8" i="7" s="1"/>
  <c r="A9" i="7" s="1"/>
  <c r="A10" i="7" s="1"/>
  <c r="A11" i="7" s="1"/>
  <c r="A12" i="7" s="1"/>
  <c r="A13" i="7" s="1"/>
  <c r="A14" i="7" s="1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A147" i="7" s="1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65" i="7" s="1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85" i="7" s="1"/>
  <c r="A186" i="7" s="1"/>
  <c r="A187" i="7" s="1"/>
  <c r="A188" i="7" s="1"/>
  <c r="A189" i="7" s="1"/>
  <c r="A190" i="7" s="1"/>
  <c r="A191" i="7" s="1"/>
  <c r="A192" i="7" s="1"/>
  <c r="A193" i="7" s="1"/>
  <c r="A194" i="7" s="1"/>
  <c r="A195" i="7" s="1"/>
  <c r="A196" i="7" s="1"/>
  <c r="A197" i="7" s="1"/>
  <c r="A198" i="7" s="1"/>
  <c r="A199" i="7" s="1"/>
  <c r="A200" i="7" s="1"/>
  <c r="A7" i="6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F8" i="4"/>
  <c r="B9" i="4"/>
  <c r="B10" i="4"/>
  <c r="B11" i="4"/>
  <c r="B12" i="4"/>
  <c r="B13" i="4"/>
  <c r="B14" i="4"/>
  <c r="L14" i="4" s="1"/>
  <c r="B15" i="4"/>
  <c r="L15" i="4" s="1"/>
  <c r="B16" i="4"/>
  <c r="L16" i="4" s="1"/>
  <c r="B17" i="4"/>
  <c r="L17" i="4" s="1"/>
  <c r="B18" i="4"/>
  <c r="B19" i="4"/>
  <c r="J19" i="4" s="1"/>
  <c r="B20" i="4"/>
  <c r="J20" i="4" s="1"/>
  <c r="B21" i="4"/>
  <c r="J21" i="4" s="1"/>
  <c r="B22" i="4"/>
  <c r="J22" i="4" s="1"/>
  <c r="B23" i="4"/>
  <c r="J23" i="4" s="1"/>
  <c r="B24" i="4"/>
  <c r="J24" i="4" s="1"/>
  <c r="B25" i="4"/>
  <c r="J25" i="4" s="1"/>
  <c r="B26" i="4"/>
  <c r="J26" i="4" s="1"/>
  <c r="B27" i="4"/>
  <c r="J27" i="4" s="1"/>
  <c r="B28" i="4"/>
  <c r="J28" i="4" s="1"/>
  <c r="B29" i="4"/>
  <c r="J29" i="4" s="1"/>
  <c r="B30" i="4"/>
  <c r="J30" i="4" s="1"/>
  <c r="B31" i="4"/>
  <c r="J31" i="4" s="1"/>
  <c r="B32" i="4"/>
  <c r="J32" i="4" s="1"/>
  <c r="B33" i="4"/>
  <c r="J33" i="4" s="1"/>
  <c r="B34" i="4"/>
  <c r="J34" i="4" s="1"/>
  <c r="B35" i="4"/>
  <c r="J35" i="4" s="1"/>
  <c r="B36" i="4"/>
  <c r="J36" i="4" s="1"/>
  <c r="B37" i="4"/>
  <c r="J37" i="4" s="1"/>
  <c r="B38" i="4"/>
  <c r="J38" i="4" s="1"/>
  <c r="B39" i="4"/>
  <c r="J39" i="4" s="1"/>
  <c r="B40" i="4"/>
  <c r="J40" i="4" s="1"/>
  <c r="B41" i="4"/>
  <c r="J41" i="4" s="1"/>
  <c r="B42" i="4"/>
  <c r="J42" i="4" s="1"/>
  <c r="B43" i="4"/>
  <c r="J43" i="4" s="1"/>
  <c r="B44" i="4"/>
  <c r="J44" i="4" s="1"/>
  <c r="B45" i="4"/>
  <c r="J45" i="4" s="1"/>
  <c r="B46" i="4"/>
  <c r="J46" i="4" s="1"/>
  <c r="B47" i="4"/>
  <c r="J47" i="4" s="1"/>
  <c r="B48" i="4"/>
  <c r="J48" i="4" s="1"/>
  <c r="B49" i="4"/>
  <c r="J49" i="4" s="1"/>
  <c r="B50" i="4"/>
  <c r="J50" i="4" s="1"/>
  <c r="B51" i="4"/>
  <c r="J51" i="4" s="1"/>
  <c r="B52" i="4"/>
  <c r="J52" i="4" s="1"/>
  <c r="B53" i="4"/>
  <c r="J53" i="4" s="1"/>
  <c r="B54" i="4"/>
  <c r="J54" i="4" s="1"/>
  <c r="B55" i="4"/>
  <c r="J55" i="4" s="1"/>
  <c r="B56" i="4"/>
  <c r="J56" i="4" s="1"/>
  <c r="B57" i="4"/>
  <c r="J57" i="4" s="1"/>
  <c r="B58" i="4"/>
  <c r="J58" i="4" s="1"/>
  <c r="B59" i="4"/>
  <c r="J59" i="4" s="1"/>
  <c r="B60" i="4"/>
  <c r="J60" i="4" s="1"/>
  <c r="B61" i="4"/>
  <c r="J61" i="4" s="1"/>
  <c r="B62" i="4"/>
  <c r="J62" i="4" s="1"/>
  <c r="B63" i="4"/>
  <c r="J63" i="4" s="1"/>
  <c r="B64" i="4"/>
  <c r="J64" i="4" s="1"/>
  <c r="B65" i="4"/>
  <c r="J65" i="4" s="1"/>
  <c r="B66" i="4"/>
  <c r="J66" i="4" s="1"/>
  <c r="B67" i="4"/>
  <c r="J67" i="4" s="1"/>
  <c r="B68" i="4"/>
  <c r="J68" i="4" s="1"/>
  <c r="B69" i="4"/>
  <c r="J69" i="4" s="1"/>
  <c r="B70" i="4"/>
  <c r="J70" i="4" s="1"/>
  <c r="B71" i="4"/>
  <c r="J71" i="4" s="1"/>
  <c r="B72" i="4"/>
  <c r="J72" i="4" s="1"/>
  <c r="B73" i="4"/>
  <c r="J73" i="4" s="1"/>
  <c r="B74" i="4"/>
  <c r="J74" i="4" s="1"/>
  <c r="B75" i="4"/>
  <c r="J75" i="4" s="1"/>
  <c r="B76" i="4"/>
  <c r="J76" i="4" s="1"/>
  <c r="B77" i="4"/>
  <c r="J77" i="4" s="1"/>
  <c r="B78" i="4"/>
  <c r="J78" i="4" s="1"/>
  <c r="B79" i="4"/>
  <c r="J79" i="4" s="1"/>
  <c r="B80" i="4"/>
  <c r="J80" i="4" s="1"/>
  <c r="B81" i="4"/>
  <c r="J81" i="4" s="1"/>
  <c r="B82" i="4"/>
  <c r="J82" i="4" s="1"/>
  <c r="B83" i="4"/>
  <c r="J83" i="4" s="1"/>
  <c r="B84" i="4"/>
  <c r="J84" i="4" s="1"/>
  <c r="B85" i="4"/>
  <c r="J85" i="4" s="1"/>
  <c r="B86" i="4"/>
  <c r="J86" i="4" s="1"/>
  <c r="B87" i="4"/>
  <c r="J87" i="4" s="1"/>
  <c r="B88" i="4"/>
  <c r="J88" i="4" s="1"/>
  <c r="B89" i="4"/>
  <c r="J89" i="4" s="1"/>
  <c r="B90" i="4"/>
  <c r="J90" i="4" s="1"/>
  <c r="B91" i="4"/>
  <c r="J91" i="4" s="1"/>
  <c r="B92" i="4"/>
  <c r="J92" i="4" s="1"/>
  <c r="B93" i="4"/>
  <c r="J93" i="4" s="1"/>
  <c r="B94" i="4"/>
  <c r="J94" i="4" s="1"/>
  <c r="B95" i="4"/>
  <c r="J95" i="4" s="1"/>
  <c r="B96" i="4"/>
  <c r="J96" i="4" s="1"/>
  <c r="B97" i="4"/>
  <c r="J97" i="4" s="1"/>
  <c r="B98" i="4"/>
  <c r="J98" i="4" s="1"/>
  <c r="B99" i="4"/>
  <c r="J99" i="4" s="1"/>
  <c r="B100" i="4"/>
  <c r="J100" i="4" s="1"/>
  <c r="B101" i="4"/>
  <c r="J101" i="4" s="1"/>
  <c r="B102" i="4"/>
  <c r="J102" i="4" s="1"/>
  <c r="B103" i="4"/>
  <c r="J103" i="4" s="1"/>
  <c r="B104" i="4"/>
  <c r="J104" i="4" s="1"/>
  <c r="B7" i="4"/>
  <c r="F8" i="2" l="1"/>
  <c r="D8" i="2"/>
  <c r="G13" i="12"/>
  <c r="F15" i="2"/>
  <c r="D15" i="2"/>
  <c r="F14" i="2"/>
  <c r="D14" i="2"/>
  <c r="D98" i="4"/>
  <c r="L98" i="4"/>
  <c r="D90" i="4"/>
  <c r="L90" i="4"/>
  <c r="D82" i="4"/>
  <c r="L82" i="4"/>
  <c r="D74" i="4"/>
  <c r="L74" i="4"/>
  <c r="D66" i="4"/>
  <c r="L66" i="4"/>
  <c r="D58" i="4"/>
  <c r="L58" i="4"/>
  <c r="D50" i="4"/>
  <c r="L50" i="4"/>
  <c r="D42" i="4"/>
  <c r="L42" i="4"/>
  <c r="D34" i="4"/>
  <c r="L34" i="4"/>
  <c r="D26" i="4"/>
  <c r="L26" i="4"/>
  <c r="D18" i="4"/>
  <c r="L18" i="4"/>
  <c r="F10" i="4"/>
  <c r="L10" i="4"/>
  <c r="D85" i="4"/>
  <c r="L85" i="4"/>
  <c r="D77" i="4"/>
  <c r="L77" i="4"/>
  <c r="D69" i="4"/>
  <c r="L69" i="4"/>
  <c r="D61" i="4"/>
  <c r="L61" i="4"/>
  <c r="D53" i="4"/>
  <c r="L53" i="4"/>
  <c r="D45" i="4"/>
  <c r="L45" i="4"/>
  <c r="D37" i="4"/>
  <c r="L37" i="4"/>
  <c r="D29" i="4"/>
  <c r="L29" i="4"/>
  <c r="D21" i="4"/>
  <c r="L21" i="4"/>
  <c r="F13" i="4"/>
  <c r="L13" i="4"/>
  <c r="D100" i="4"/>
  <c r="L100" i="4"/>
  <c r="D92" i="4"/>
  <c r="L92" i="4"/>
  <c r="D84" i="4"/>
  <c r="L84" i="4"/>
  <c r="D76" i="4"/>
  <c r="L76" i="4"/>
  <c r="D68" i="4"/>
  <c r="L68" i="4"/>
  <c r="D60" i="4"/>
  <c r="L60" i="4"/>
  <c r="D52" i="4"/>
  <c r="L52" i="4"/>
  <c r="D44" i="4"/>
  <c r="L44" i="4"/>
  <c r="D36" i="4"/>
  <c r="L36" i="4"/>
  <c r="D28" i="4"/>
  <c r="L28" i="4"/>
  <c r="D20" i="4"/>
  <c r="L20" i="4"/>
  <c r="F12" i="4"/>
  <c r="L12" i="4"/>
  <c r="D99" i="4"/>
  <c r="L99" i="4"/>
  <c r="D91" i="4"/>
  <c r="L91" i="4"/>
  <c r="D83" i="4"/>
  <c r="L83" i="4"/>
  <c r="D75" i="4"/>
  <c r="L75" i="4"/>
  <c r="D67" i="4"/>
  <c r="L67" i="4"/>
  <c r="D59" i="4"/>
  <c r="L59" i="4"/>
  <c r="D51" i="4"/>
  <c r="L51" i="4"/>
  <c r="D43" i="4"/>
  <c r="L43" i="4"/>
  <c r="D35" i="4"/>
  <c r="L35" i="4"/>
  <c r="D27" i="4"/>
  <c r="L27" i="4"/>
  <c r="D19" i="4"/>
  <c r="L19" i="4"/>
  <c r="F11" i="4"/>
  <c r="L11" i="4"/>
  <c r="D97" i="4"/>
  <c r="L97" i="4"/>
  <c r="D89" i="4"/>
  <c r="L89" i="4"/>
  <c r="D81" i="4"/>
  <c r="L81" i="4"/>
  <c r="D73" i="4"/>
  <c r="L73" i="4"/>
  <c r="D65" i="4"/>
  <c r="L65" i="4"/>
  <c r="D57" i="4"/>
  <c r="L57" i="4"/>
  <c r="D49" i="4"/>
  <c r="L49" i="4"/>
  <c r="D41" i="4"/>
  <c r="L41" i="4"/>
  <c r="D33" i="4"/>
  <c r="L33" i="4"/>
  <c r="D25" i="4"/>
  <c r="L25" i="4"/>
  <c r="F9" i="4"/>
  <c r="L9" i="4"/>
  <c r="D101" i="4"/>
  <c r="L101" i="4"/>
  <c r="D104" i="4"/>
  <c r="L104" i="4"/>
  <c r="D96" i="4"/>
  <c r="L96" i="4"/>
  <c r="D80" i="4"/>
  <c r="L80" i="4"/>
  <c r="D72" i="4"/>
  <c r="L72" i="4"/>
  <c r="D64" i="4"/>
  <c r="L64" i="4"/>
  <c r="D56" i="4"/>
  <c r="L56" i="4"/>
  <c r="D48" i="4"/>
  <c r="L48" i="4"/>
  <c r="D40" i="4"/>
  <c r="L40" i="4"/>
  <c r="D32" i="4"/>
  <c r="L32" i="4"/>
  <c r="D24" i="4"/>
  <c r="L24" i="4"/>
  <c r="D93" i="4"/>
  <c r="L93" i="4"/>
  <c r="D88" i="4"/>
  <c r="L88" i="4"/>
  <c r="D103" i="4"/>
  <c r="L103" i="4"/>
  <c r="D95" i="4"/>
  <c r="L95" i="4"/>
  <c r="D87" i="4"/>
  <c r="L87" i="4"/>
  <c r="D79" i="4"/>
  <c r="L79" i="4"/>
  <c r="D71" i="4"/>
  <c r="L71" i="4"/>
  <c r="D63" i="4"/>
  <c r="L63" i="4"/>
  <c r="D55" i="4"/>
  <c r="L55" i="4"/>
  <c r="D47" i="4"/>
  <c r="L47" i="4"/>
  <c r="D39" i="4"/>
  <c r="L39" i="4"/>
  <c r="D31" i="4"/>
  <c r="L31" i="4"/>
  <c r="D23" i="4"/>
  <c r="L23" i="4"/>
  <c r="D102" i="4"/>
  <c r="L102" i="4"/>
  <c r="D94" i="4"/>
  <c r="L94" i="4"/>
  <c r="D86" i="4"/>
  <c r="L86" i="4"/>
  <c r="D78" i="4"/>
  <c r="L78" i="4"/>
  <c r="D70" i="4"/>
  <c r="L70" i="4"/>
  <c r="D62" i="4"/>
  <c r="L62" i="4"/>
  <c r="D54" i="4"/>
  <c r="L54" i="4"/>
  <c r="D46" i="4"/>
  <c r="L46" i="4"/>
  <c r="D38" i="4"/>
  <c r="L38" i="4"/>
  <c r="D30" i="4"/>
  <c r="L30" i="4"/>
  <c r="D22" i="4"/>
  <c r="L22" i="4"/>
  <c r="H10" i="2"/>
  <c r="J13" i="4" s="1"/>
  <c r="D16" i="4"/>
  <c r="D17" i="4"/>
  <c r="D15" i="4"/>
  <c r="D10" i="4"/>
  <c r="D14" i="4"/>
  <c r="G12" i="12"/>
  <c r="D7" i="9"/>
  <c r="H7" i="9" s="1"/>
  <c r="D5" i="9"/>
  <c r="D6" i="9"/>
  <c r="D8" i="9"/>
  <c r="AC4" i="5"/>
  <c r="B6" i="3"/>
  <c r="D22" i="12" s="1"/>
  <c r="H6" i="3"/>
  <c r="D25" i="12" s="1"/>
  <c r="F6" i="3"/>
  <c r="D24" i="12" s="1"/>
  <c r="H5" i="2"/>
  <c r="J8" i="4" s="1"/>
  <c r="Z9" i="6"/>
  <c r="D6" i="3" s="1"/>
  <c r="D23" i="12" s="1"/>
  <c r="H6" i="2"/>
  <c r="J9" i="4" s="1"/>
  <c r="H43" i="2"/>
  <c r="H47" i="2"/>
  <c r="H31" i="2"/>
  <c r="H15" i="2"/>
  <c r="J18" i="4" s="1"/>
  <c r="H35" i="2"/>
  <c r="H39" i="2"/>
  <c r="H48" i="2"/>
  <c r="H44" i="2"/>
  <c r="H40" i="2"/>
  <c r="H36" i="2"/>
  <c r="H32" i="2"/>
  <c r="H28" i="2"/>
  <c r="H24" i="2"/>
  <c r="H20" i="2"/>
  <c r="H16" i="2"/>
  <c r="H12" i="2"/>
  <c r="J15" i="4" s="1"/>
  <c r="F50" i="2"/>
  <c r="F46" i="2"/>
  <c r="F42" i="2"/>
  <c r="F38" i="2"/>
  <c r="F34" i="2"/>
  <c r="F30" i="2"/>
  <c r="F26" i="2"/>
  <c r="F22" i="2"/>
  <c r="F18" i="2"/>
  <c r="H49" i="2"/>
  <c r="H45" i="2"/>
  <c r="H41" i="2"/>
  <c r="H37" i="2"/>
  <c r="H33" i="2"/>
  <c r="H29" i="2"/>
  <c r="H25" i="2"/>
  <c r="H21" i="2"/>
  <c r="H17" i="2"/>
  <c r="H13" i="2"/>
  <c r="J16" i="4" s="1"/>
  <c r="H9" i="2"/>
  <c r="J12" i="4" s="1"/>
  <c r="F11" i="2"/>
  <c r="F7" i="2"/>
  <c r="H104" i="4"/>
  <c r="H100" i="4"/>
  <c r="H96" i="4"/>
  <c r="H92" i="4"/>
  <c r="H88" i="4"/>
  <c r="H84" i="4"/>
  <c r="H80" i="4"/>
  <c r="H76" i="4"/>
  <c r="H72" i="4"/>
  <c r="H68" i="4"/>
  <c r="H64" i="4"/>
  <c r="H60" i="4"/>
  <c r="H56" i="4"/>
  <c r="H52" i="4"/>
  <c r="H48" i="4"/>
  <c r="H44" i="4"/>
  <c r="H40" i="4"/>
  <c r="H36" i="4"/>
  <c r="H32" i="4"/>
  <c r="H28" i="4"/>
  <c r="H24" i="4"/>
  <c r="F101" i="4"/>
  <c r="F97" i="4"/>
  <c r="F93" i="4"/>
  <c r="F89" i="4"/>
  <c r="F85" i="4"/>
  <c r="F81" i="4"/>
  <c r="F77" i="4"/>
  <c r="F73" i="4"/>
  <c r="F69" i="4"/>
  <c r="F65" i="4"/>
  <c r="F61" i="4"/>
  <c r="F57" i="4"/>
  <c r="F53" i="4"/>
  <c r="F49" i="4"/>
  <c r="F45" i="4"/>
  <c r="F41" i="4"/>
  <c r="F37" i="4"/>
  <c r="F33" i="4"/>
  <c r="F29" i="4"/>
  <c r="F25" i="4"/>
  <c r="F21" i="4"/>
  <c r="F17" i="4"/>
  <c r="H101" i="4"/>
  <c r="H97" i="4"/>
  <c r="H93" i="4"/>
  <c r="H89" i="4"/>
  <c r="H85" i="4"/>
  <c r="H81" i="4"/>
  <c r="H77" i="4"/>
  <c r="H73" i="4"/>
  <c r="H69" i="4"/>
  <c r="H65" i="4"/>
  <c r="H61" i="4"/>
  <c r="H57" i="4"/>
  <c r="H53" i="4"/>
  <c r="H49" i="4"/>
  <c r="H45" i="4"/>
  <c r="H41" i="4"/>
  <c r="H37" i="4"/>
  <c r="H33" i="4"/>
  <c r="H29" i="4"/>
  <c r="H25" i="4"/>
  <c r="H21" i="4"/>
  <c r="F102" i="4"/>
  <c r="F98" i="4"/>
  <c r="F94" i="4"/>
  <c r="F90" i="4"/>
  <c r="F86" i="4"/>
  <c r="F82" i="4"/>
  <c r="F78" i="4"/>
  <c r="F74" i="4"/>
  <c r="F70" i="4"/>
  <c r="F66" i="4"/>
  <c r="F62" i="4"/>
  <c r="F58" i="4"/>
  <c r="F54" i="4"/>
  <c r="F50" i="4"/>
  <c r="F46" i="4"/>
  <c r="F42" i="4"/>
  <c r="F38" i="4"/>
  <c r="F34" i="4"/>
  <c r="F30" i="4"/>
  <c r="F26" i="4"/>
  <c r="F22" i="4"/>
  <c r="F18" i="4"/>
  <c r="H18" i="4" s="1"/>
  <c r="F14" i="4"/>
  <c r="H102" i="4"/>
  <c r="H98" i="4"/>
  <c r="H94" i="4"/>
  <c r="H90" i="4"/>
  <c r="H86" i="4"/>
  <c r="H82" i="4"/>
  <c r="H78" i="4"/>
  <c r="H74" i="4"/>
  <c r="H70" i="4"/>
  <c r="H66" i="4"/>
  <c r="H62" i="4"/>
  <c r="H58" i="4"/>
  <c r="H54" i="4"/>
  <c r="H50" i="4"/>
  <c r="H46" i="4"/>
  <c r="H42" i="4"/>
  <c r="H38" i="4"/>
  <c r="H34" i="4"/>
  <c r="H30" i="4"/>
  <c r="H26" i="4"/>
  <c r="H22" i="4"/>
  <c r="F103" i="4"/>
  <c r="F99" i="4"/>
  <c r="F95" i="4"/>
  <c r="F91" i="4"/>
  <c r="F87" i="4"/>
  <c r="F83" i="4"/>
  <c r="F79" i="4"/>
  <c r="F75" i="4"/>
  <c r="F71" i="4"/>
  <c r="F67" i="4"/>
  <c r="F63" i="4"/>
  <c r="F59" i="4"/>
  <c r="F55" i="4"/>
  <c r="F51" i="4"/>
  <c r="F47" i="4"/>
  <c r="F43" i="4"/>
  <c r="F39" i="4"/>
  <c r="F35" i="4"/>
  <c r="F31" i="4"/>
  <c r="F27" i="4"/>
  <c r="F23" i="4"/>
  <c r="F19" i="4"/>
  <c r="H19" i="4" s="1"/>
  <c r="F15" i="4"/>
  <c r="H103" i="4"/>
  <c r="H99" i="4"/>
  <c r="H95" i="4"/>
  <c r="H91" i="4"/>
  <c r="H87" i="4"/>
  <c r="H83" i="4"/>
  <c r="H79" i="4"/>
  <c r="H75" i="4"/>
  <c r="H71" i="4"/>
  <c r="H67" i="4"/>
  <c r="H63" i="4"/>
  <c r="H59" i="4"/>
  <c r="H55" i="4"/>
  <c r="H51" i="4"/>
  <c r="H47" i="4"/>
  <c r="H43" i="4"/>
  <c r="H39" i="4"/>
  <c r="H35" i="4"/>
  <c r="H31" i="4"/>
  <c r="H27" i="4"/>
  <c r="H23" i="4"/>
  <c r="F104" i="4"/>
  <c r="F100" i="4"/>
  <c r="F96" i="4"/>
  <c r="F92" i="4"/>
  <c r="F88" i="4"/>
  <c r="F84" i="4"/>
  <c r="F80" i="4"/>
  <c r="F76" i="4"/>
  <c r="F72" i="4"/>
  <c r="F68" i="4"/>
  <c r="F64" i="4"/>
  <c r="F60" i="4"/>
  <c r="F56" i="4"/>
  <c r="F52" i="4"/>
  <c r="F48" i="4"/>
  <c r="F44" i="4"/>
  <c r="F40" i="4"/>
  <c r="F36" i="4"/>
  <c r="F32" i="4"/>
  <c r="F28" i="4"/>
  <c r="F24" i="4"/>
  <c r="F20" i="4"/>
  <c r="H20" i="4" s="1"/>
  <c r="F16" i="4"/>
  <c r="D12" i="4"/>
  <c r="D8" i="4"/>
  <c r="D13" i="4"/>
  <c r="D9" i="4"/>
  <c r="D11" i="4"/>
  <c r="H8" i="2" l="1"/>
  <c r="J11" i="4" s="1"/>
  <c r="H12" i="4"/>
  <c r="H10" i="4"/>
  <c r="H13" i="4"/>
  <c r="H11" i="4"/>
  <c r="H17" i="4"/>
  <c r="H16" i="4"/>
  <c r="H15" i="4"/>
  <c r="H14" i="4"/>
  <c r="S8" i="4"/>
  <c r="H46" i="2"/>
  <c r="H7" i="2"/>
  <c r="J10" i="4" s="1"/>
  <c r="H30" i="2"/>
  <c r="H34" i="2"/>
  <c r="H22" i="2"/>
  <c r="F24" i="12"/>
  <c r="J6" i="3"/>
  <c r="H18" i="2"/>
  <c r="K3" i="9"/>
  <c r="H8" i="9"/>
  <c r="H19" i="2"/>
  <c r="H26" i="2"/>
  <c r="H50" i="2"/>
  <c r="H6" i="9"/>
  <c r="H27" i="2"/>
  <c r="H23" i="2"/>
  <c r="H14" i="2"/>
  <c r="J17" i="4" s="1"/>
  <c r="H38" i="2"/>
  <c r="H42" i="2"/>
  <c r="H11" i="2"/>
  <c r="J14" i="4" s="1"/>
  <c r="H5" i="9"/>
  <c r="K3" i="2"/>
  <c r="O2" i="4"/>
  <c r="D7" i="12" s="1"/>
  <c r="O4" i="4"/>
  <c r="H9" i="4"/>
  <c r="H8" i="4"/>
  <c r="M12" i="12" l="1"/>
  <c r="K1" i="9"/>
  <c r="M3" i="9" s="1"/>
  <c r="D13" i="12" s="1"/>
  <c r="Q6" i="4"/>
  <c r="D8" i="12"/>
  <c r="F8" i="12" s="1"/>
  <c r="K1" i="2"/>
  <c r="M9" i="12" l="1"/>
  <c r="M11" i="12"/>
  <c r="M3" i="2"/>
  <c r="D11" i="12" s="1"/>
  <c r="M10" i="1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Ayham</author>
    <author>Microsoft Office User</author>
  </authors>
  <commentList>
    <comment ref="H4" authorId="0" shapeId="0" xr:uid="{32AA5E0B-4B9A-3D43-8A7D-E90DDD069F35}">
      <text>
        <r>
          <rPr>
            <b/>
            <sz val="10"/>
            <color rgb="FF000000"/>
            <rFont val="Tahoma"/>
            <family val="2"/>
          </rPr>
          <t>لا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تقم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بتعديل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أو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حذف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الإسم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بعد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إضافته</t>
        </r>
        <r>
          <rPr>
            <b/>
            <sz val="10"/>
            <color rgb="FF000000"/>
            <rFont val="Tahoma"/>
            <family val="2"/>
          </rPr>
          <t xml:space="preserve">.. </t>
        </r>
        <r>
          <rPr>
            <b/>
            <sz val="10"/>
            <color rgb="FF000000"/>
            <rFont val="Tahoma"/>
            <family val="2"/>
          </rPr>
          <t>في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حال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تعديل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الإسم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تأكد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من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تعديله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بكافة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الصفحات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الموجودة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بالبرنامج</t>
        </r>
        <r>
          <rPr>
            <sz val="10"/>
            <color rgb="FF000000"/>
            <rFont val="Tahoma"/>
            <family val="2"/>
          </rPr>
          <t xml:space="preserve">
</t>
        </r>
      </text>
    </comment>
    <comment ref="J4" authorId="1" shapeId="0" xr:uid="{4B860017-AC2C-504E-BA56-3DE7B2C98A6B}">
      <text>
        <r>
          <rPr>
            <b/>
            <sz val="10"/>
            <color rgb="FF000000"/>
            <rFont val="Tahoma"/>
            <family val="2"/>
          </rPr>
          <t>تعديل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المورد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بعد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إضافته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قد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يؤدي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إلى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عدم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دقة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التقارير</t>
        </r>
        <r>
          <rPr>
            <b/>
            <sz val="10"/>
            <color rgb="FF000000"/>
            <rFont val="Tahoma"/>
            <family val="2"/>
          </rPr>
          <t xml:space="preserve">.. </t>
        </r>
        <r>
          <rPr>
            <b/>
            <sz val="10"/>
            <color rgb="FF000000"/>
            <rFont val="Tahoma"/>
            <family val="2"/>
          </rPr>
          <t>في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حال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تعديل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المورد</t>
        </r>
        <r>
          <rPr>
            <b/>
            <sz val="10"/>
            <color rgb="FF000000"/>
            <rFont val="Tahoma"/>
            <family val="2"/>
          </rPr>
          <t xml:space="preserve"> .. </t>
        </r>
        <r>
          <rPr>
            <b/>
            <sz val="10"/>
            <color rgb="FF000000"/>
            <rFont val="Tahoma"/>
            <family val="2"/>
          </rPr>
          <t>قم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بتعديل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الاسم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في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جميع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الصفحات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الأخرى</t>
        </r>
        <r>
          <rPr>
            <b/>
            <sz val="10"/>
            <color rgb="FF000000"/>
            <rFont val="Tahoma"/>
            <family val="2"/>
          </rPr>
          <t xml:space="preserve"> (</t>
        </r>
        <r>
          <rPr>
            <b/>
            <sz val="10"/>
            <color rgb="FF000000"/>
            <rFont val="Tahoma"/>
            <family val="2"/>
          </rPr>
          <t>المصاريف</t>
        </r>
        <r>
          <rPr>
            <b/>
            <sz val="10"/>
            <color rgb="FF000000"/>
            <rFont val="Tahoma"/>
            <family val="2"/>
          </rPr>
          <t xml:space="preserve"> + </t>
        </r>
        <r>
          <rPr>
            <b/>
            <sz val="10"/>
            <color rgb="FF000000"/>
            <rFont val="Tahoma"/>
            <family val="2"/>
          </rPr>
          <t>التسديد</t>
        </r>
        <r>
          <rPr>
            <b/>
            <sz val="10"/>
            <color rgb="FF000000"/>
            <rFont val="Tahoma"/>
            <family val="2"/>
          </rPr>
          <t>)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Ayham</author>
  </authors>
  <commentList>
    <comment ref="K5" authorId="0" shapeId="0" xr:uid="{A91348B0-7BFC-764A-BF7F-6E00D1840830}">
      <text>
        <r>
          <rPr>
            <b/>
            <sz val="10"/>
            <color rgb="FF000000"/>
            <rFont val="Tahoma"/>
            <family val="2"/>
          </rPr>
          <t xml:space="preserve">اكتب اسم المورد في حال الشراء الآجل
</t>
        </r>
        <r>
          <rPr>
            <b/>
            <sz val="10"/>
            <color rgb="FF000000"/>
            <rFont val="Tahoma"/>
            <family val="2"/>
          </rPr>
          <t xml:space="preserve">
اكتب اسم الموظف في حال تم الدفع من خلال السلفة الممنوحة للموظف
</t>
        </r>
        <r>
          <rPr>
            <b/>
            <sz val="10"/>
            <color rgb="FF000000"/>
            <rFont val="Tahoma"/>
            <family val="2"/>
          </rPr>
          <t xml:space="preserve">
</t>
        </r>
        <r>
          <rPr>
            <b/>
            <sz val="10"/>
            <color rgb="FF000000"/>
            <rFont val="Tahoma"/>
            <family val="2"/>
          </rPr>
          <t xml:space="preserve">في حالة الدفع النقدي ضع (-) 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I5" authorId="0" shapeId="0" xr:uid="{921089C6-E89C-6146-8D17-A5897A10C929}">
      <text>
        <r>
          <rPr>
            <b/>
            <sz val="10"/>
            <color rgb="FF000000"/>
            <rFont val="Tahoma"/>
            <family val="2"/>
          </rPr>
          <t>اكتب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اسم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الموظف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فقط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عند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الدفع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من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السلفة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النقدية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B6" authorId="0" shapeId="0" xr:uid="{17D92E76-556E-7D47-B326-32740008C2D4}">
      <text>
        <r>
          <rPr>
            <b/>
            <sz val="10"/>
            <color rgb="FF000000"/>
            <rFont val="Tahoma"/>
            <family val="2"/>
          </rPr>
          <t>مجموع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السلف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التي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استلمها</t>
        </r>
        <r>
          <rPr>
            <b/>
            <sz val="10"/>
            <color rgb="FF000000"/>
            <rFont val="Tahoma"/>
            <family val="2"/>
          </rPr>
          <t xml:space="preserve"> الموظف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ناقص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ما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 xml:space="preserve">تم </t>
        </r>
        <r>
          <rPr>
            <b/>
            <sz val="10"/>
            <color rgb="FF000000"/>
            <rFont val="Tahoma"/>
            <family val="2"/>
          </rPr>
          <t>دفعه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من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هذه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السلف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Microsoft Office User</author>
  </authors>
  <commentList>
    <comment ref="Q2" authorId="0" shapeId="0" xr:uid="{8D438562-A475-944B-9881-477663F34D96}">
      <text>
        <r>
          <rPr>
            <b/>
            <sz val="10"/>
            <color rgb="FF000000"/>
            <rFont val="Tahoma"/>
            <family val="2"/>
          </rPr>
          <t>نتيجة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المشاريع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مطروح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منها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المصاريف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الاداريه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العامة</t>
        </r>
      </text>
    </comment>
    <comment ref="H6" authorId="0" shapeId="0" xr:uid="{4C226F9F-26CD-4049-A6E6-FF26577D3C97}">
      <text>
        <r>
          <rPr>
            <b/>
            <sz val="10"/>
            <color rgb="FF000000"/>
            <rFont val="Tahoma"/>
            <family val="2"/>
          </rPr>
          <t>ربح</t>
        </r>
        <r>
          <rPr>
            <b/>
            <sz val="10"/>
            <color rgb="FF000000"/>
            <rFont val="Tahoma"/>
            <family val="2"/>
          </rPr>
          <t>\</t>
        </r>
        <r>
          <rPr>
            <b/>
            <sz val="10"/>
            <color rgb="FF000000"/>
            <rFont val="Tahoma"/>
            <family val="2"/>
          </rPr>
          <t>خسارة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بغض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النظر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عن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المبالغ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المستحقة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غير</t>
        </r>
        <r>
          <rPr>
            <b/>
            <sz val="10"/>
            <color rgb="FF000000"/>
            <rFont val="Tahoma"/>
            <family val="2"/>
          </rPr>
          <t xml:space="preserve"> </t>
        </r>
        <r>
          <rPr>
            <b/>
            <sz val="10"/>
            <color rgb="FF000000"/>
            <rFont val="Tahoma"/>
            <family val="2"/>
          </rPr>
          <t>المقبوضة</t>
        </r>
        <r>
          <rPr>
            <b/>
            <sz val="10"/>
            <color rgb="FF000000"/>
            <rFont val="Tahoma"/>
            <family val="2"/>
          </rPr>
          <t xml:space="preserve"> </t>
        </r>
      </text>
    </comment>
  </commentList>
</comments>
</file>

<file path=xl/sharedStrings.xml><?xml version="1.0" encoding="utf-8"?>
<sst xmlns="http://schemas.openxmlformats.org/spreadsheetml/2006/main" count="282" uniqueCount="100">
  <si>
    <t>طريقة الدفع</t>
  </si>
  <si>
    <t>المشاريع - Projects</t>
  </si>
  <si>
    <t>الموظفين والعمال</t>
  </si>
  <si>
    <t>الموردين</t>
  </si>
  <si>
    <t>الشرح</t>
  </si>
  <si>
    <t>التاريخ</t>
  </si>
  <si>
    <t>العدد</t>
  </si>
  <si>
    <t>السعر المفرد</t>
  </si>
  <si>
    <t>السعر الإجمالي</t>
  </si>
  <si>
    <t>المشروع</t>
  </si>
  <si>
    <t>المصاريف</t>
  </si>
  <si>
    <t>الإيرادات</t>
  </si>
  <si>
    <t>نتيجة الأعمال</t>
  </si>
  <si>
    <t>X</t>
  </si>
  <si>
    <t>x</t>
  </si>
  <si>
    <t>طريقة القبض</t>
  </si>
  <si>
    <t>ملاحظات</t>
  </si>
  <si>
    <t>نقدي</t>
  </si>
  <si>
    <t>آجل</t>
  </si>
  <si>
    <t>سلفة</t>
  </si>
  <si>
    <t>المبلغ</t>
  </si>
  <si>
    <t>اسم المورد</t>
  </si>
  <si>
    <t>المستحقات</t>
  </si>
  <si>
    <t>المقبوض</t>
  </si>
  <si>
    <t>الباقي</t>
  </si>
  <si>
    <t>المورد / الموظف</t>
  </si>
  <si>
    <t>محمد</t>
  </si>
  <si>
    <t>الإلتزامات</t>
  </si>
  <si>
    <t>المدفوع</t>
  </si>
  <si>
    <t>المبلغ المدفوع</t>
  </si>
  <si>
    <t>(ربح - خسارة)</t>
  </si>
  <si>
    <t>المستحقة والمقبوضة</t>
  </si>
  <si>
    <t>المستحقة والمدفوعة</t>
  </si>
  <si>
    <t>شيك</t>
  </si>
  <si>
    <t>المجموع</t>
  </si>
  <si>
    <t>اسم الموظف</t>
  </si>
  <si>
    <t>إيرادات الأعمال:</t>
  </si>
  <si>
    <t>المصاريف المباشرة:</t>
  </si>
  <si>
    <t>المبالغ المستحقة:</t>
  </si>
  <si>
    <t>المقبوض:</t>
  </si>
  <si>
    <t>إجمالي المستحقات على الزبائن</t>
  </si>
  <si>
    <t>الإلتزامات:</t>
  </si>
  <si>
    <t>المدفوع:</t>
  </si>
  <si>
    <t>فيول</t>
  </si>
  <si>
    <t>السلف المتبقية مع الموظفين</t>
  </si>
  <si>
    <t>تسجيل السلف الجديدة</t>
  </si>
  <si>
    <t>النور - فرع 1</t>
  </si>
  <si>
    <t>النور - فرع 2</t>
  </si>
  <si>
    <t>حالة المشروع</t>
  </si>
  <si>
    <t>عدد المشاريع</t>
  </si>
  <si>
    <t>المشاريع المنتهية</t>
  </si>
  <si>
    <t>كراج أبو فلان - كاميرات</t>
  </si>
  <si>
    <t>وسيم</t>
  </si>
  <si>
    <t>نتيجة المشاريع</t>
  </si>
  <si>
    <t>ناجي</t>
  </si>
  <si>
    <t>الرصيد الحالي</t>
  </si>
  <si>
    <t>المدفوع -</t>
  </si>
  <si>
    <t>المقبوض +</t>
  </si>
  <si>
    <t>دفعة مقدمة من كراج أبو فلان - كاميرات</t>
  </si>
  <si>
    <t>سلف  الموظفين</t>
  </si>
  <si>
    <t>منير</t>
  </si>
  <si>
    <t>محل النهضة - نايف</t>
  </si>
  <si>
    <t>محل السلام - الشارقة</t>
  </si>
  <si>
    <t>أبو بكر للتوريدات</t>
  </si>
  <si>
    <t>مطعم الصفدي - كاميرات</t>
  </si>
  <si>
    <t xml:space="preserve">المركز الطبي </t>
  </si>
  <si>
    <t>فيلا أبو فلان - العين</t>
  </si>
  <si>
    <t>كراج س - صناعية العين</t>
  </si>
  <si>
    <t>تجديد فيلا الآنسة ميمي</t>
  </si>
  <si>
    <t>شراء كاميرا عدد ٢</t>
  </si>
  <si>
    <t>شراء جهاز ...</t>
  </si>
  <si>
    <t>رواتب شهر ٣</t>
  </si>
  <si>
    <t>المصاريف الإدارية:</t>
  </si>
  <si>
    <t>رصيد الصندوق Cash</t>
  </si>
  <si>
    <t>رصيد البنك</t>
  </si>
  <si>
    <t>دفعة مقدمة من الآنسة ميمي</t>
  </si>
  <si>
    <t xml:space="preserve">تسديد دفعة ل أبو بكر للتوريدات </t>
  </si>
  <si>
    <t>تسديد دفعة لمحل السلام</t>
  </si>
  <si>
    <t>Done</t>
  </si>
  <si>
    <t>كهربائيات العتمة</t>
  </si>
  <si>
    <t>قيمة المشاريع:</t>
  </si>
  <si>
    <t>المبالغ السمتحقة غير المقبوضة</t>
  </si>
  <si>
    <t>Cable 10 M</t>
  </si>
  <si>
    <t>مواد بناء وأضوية</t>
  </si>
  <si>
    <t>تمديدات كهربائية</t>
  </si>
  <si>
    <t>الرصيد الإفتتاحي</t>
  </si>
  <si>
    <t>رصيد البنك الإفتتاحي</t>
  </si>
  <si>
    <t>رسوم البنك</t>
  </si>
  <si>
    <t>المشاريع قيد التنفيذ</t>
  </si>
  <si>
    <t>كراج س - صناعية العين  - تركيب أبواب جديدة</t>
  </si>
  <si>
    <t>مشروع النور</t>
  </si>
  <si>
    <t>الإلتزامات تجاه الموردين</t>
  </si>
  <si>
    <t>إغلاق السلفة</t>
  </si>
  <si>
    <t>المبالغ المستحقة على الزبائن</t>
  </si>
  <si>
    <t xml:space="preserve"> الإلتزامات تجاه الموردين</t>
  </si>
  <si>
    <t>قيمة المشروع</t>
  </si>
  <si>
    <t>مستمر</t>
  </si>
  <si>
    <t>بناية النهضة</t>
  </si>
  <si>
    <t xml:space="preserve"> </t>
  </si>
  <si>
    <t xml:space="preserve">                                    Powered by : Ayhamento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</si>
</sst>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[$-409]d\-mmm\-yyyy;@"/>
    <numFmt numFmtId="165" formatCode="_(* #,##0_);_(* \(#,##0\);_(* &quot;-&quot;??_);_(@_)"/>
    <numFmt numFmtId="166" formatCode="[$-F800]dddd\,\ mmmm\ dd\,\ yyyy"/>
  </numFmts>
  <fonts count="19" x14ac:knownFonts="1">
    <font>
      <sz val="11"/>
      <color theme="1"/>
      <name val="Arial"/>
      <family val="2"/>
    </font>
    <font>
      <b/>
      <u/>
      <sz val="14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u/>
      <sz val="11"/>
      <color theme="10"/>
      <name val="Arial"/>
      <family val="2"/>
    </font>
    <font>
      <b/>
      <sz val="11"/>
      <color theme="0" tint="-0.14999847407452621"/>
      <name val="Arial"/>
      <family val="2"/>
    </font>
    <font>
      <b/>
      <sz val="14"/>
      <color theme="4" tint="-0.249977111117893"/>
      <name val="Arial"/>
      <family val="2"/>
    </font>
    <font>
      <sz val="14"/>
      <color theme="1"/>
      <name val="Calibri"/>
      <family val="2"/>
      <scheme val="minor"/>
    </font>
    <font>
      <b/>
      <sz val="10"/>
      <color rgb="FF000000"/>
      <name val="Tahoma"/>
      <family val="2"/>
    </font>
    <font>
      <b/>
      <sz val="16"/>
      <color theme="1"/>
      <name val="Arial"/>
      <family val="2"/>
    </font>
    <font>
      <sz val="10"/>
      <color rgb="FF000000"/>
      <name val="Tahoma"/>
      <family val="2"/>
    </font>
    <font>
      <u/>
      <sz val="14"/>
      <color theme="10"/>
      <name val="Arial"/>
      <family val="2"/>
    </font>
    <font>
      <b/>
      <u/>
      <sz val="16"/>
      <color theme="1"/>
      <name val="Arial"/>
      <family val="2"/>
    </font>
    <font>
      <sz val="16"/>
      <color theme="1"/>
      <name val="Arial"/>
      <family val="2"/>
    </font>
    <font>
      <sz val="11"/>
      <color theme="0" tint="-0.499984740745262"/>
      <name val="Arial"/>
      <family val="2"/>
    </font>
    <font>
      <b/>
      <sz val="1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DE7F2"/>
        <bgColor indexed="64"/>
      </patternFill>
    </fill>
  </fills>
  <borders count="21">
    <border>
      <left/>
      <right/>
      <top/>
      <bottom/>
      <diagonal/>
    </border>
    <border>
      <left style="thin">
        <color theme="8" tint="-0.24994659260841701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4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131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Protection="1">
      <protection hidden="1"/>
    </xf>
    <xf numFmtId="0" fontId="2" fillId="0" borderId="0" xfId="0" applyFont="1" applyAlignment="1" applyProtection="1">
      <alignment horizontal="center"/>
      <protection hidden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0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5" fillId="0" borderId="0" xfId="0" applyFont="1" applyAlignment="1">
      <alignment vertical="center"/>
    </xf>
    <xf numFmtId="0" fontId="5" fillId="0" borderId="0" xfId="0" applyFont="1" applyAlignment="1" applyProtection="1">
      <alignment vertical="center"/>
      <protection hidden="1"/>
    </xf>
    <xf numFmtId="0" fontId="2" fillId="0" borderId="0" xfId="0" applyFont="1"/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4" fillId="0" borderId="0" xfId="2" applyFont="1" applyAlignment="1" applyProtection="1">
      <alignment vertical="center"/>
    </xf>
    <xf numFmtId="0" fontId="16" fillId="0" borderId="0" xfId="0" applyFont="1" applyAlignment="1">
      <alignment horizontal="center"/>
    </xf>
    <xf numFmtId="0" fontId="16" fillId="0" borderId="0" xfId="0" applyFont="1"/>
    <xf numFmtId="0" fontId="2" fillId="0" borderId="0" xfId="0" applyFont="1" applyAlignment="1">
      <alignment horizontal="center" vertical="center"/>
    </xf>
    <xf numFmtId="165" fontId="2" fillId="0" borderId="0" xfId="0" applyNumberFormat="1" applyFont="1"/>
    <xf numFmtId="0" fontId="16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2" fillId="2" borderId="1" xfId="0" applyFont="1" applyFill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16" fillId="0" borderId="0" xfId="0" applyFont="1" applyProtection="1">
      <protection hidden="1"/>
    </xf>
    <xf numFmtId="0" fontId="15" fillId="0" borderId="0" xfId="0" applyFont="1" applyAlignment="1" applyProtection="1">
      <alignment horizontal="center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39" fontId="3" fillId="2" borderId="1" xfId="1" applyNumberFormat="1" applyFont="1" applyFill="1" applyBorder="1" applyAlignment="1" applyProtection="1">
      <alignment horizontal="center" vertical="center"/>
      <protection hidden="1"/>
    </xf>
    <xf numFmtId="39" fontId="3" fillId="0" borderId="0" xfId="1" applyNumberFormat="1" applyFont="1" applyAlignment="1" applyProtection="1">
      <alignment vertical="center"/>
      <protection hidden="1"/>
    </xf>
    <xf numFmtId="165" fontId="3" fillId="2" borderId="1" xfId="1" applyNumberFormat="1" applyFont="1" applyFill="1" applyBorder="1" applyAlignment="1" applyProtection="1">
      <alignment horizontal="center" vertical="center"/>
      <protection hidden="1"/>
    </xf>
    <xf numFmtId="165" fontId="3" fillId="0" borderId="0" xfId="1" applyNumberFormat="1" applyFont="1" applyAlignment="1" applyProtection="1">
      <alignment vertical="center"/>
      <protection hidden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readingOrder="1"/>
    </xf>
    <xf numFmtId="0" fontId="0" fillId="0" borderId="0" xfId="0" applyAlignment="1" applyProtection="1">
      <alignment vertical="center"/>
      <protection hidden="1"/>
    </xf>
    <xf numFmtId="0" fontId="3" fillId="3" borderId="3" xfId="0" applyFont="1" applyFill="1" applyBorder="1" applyAlignment="1" applyProtection="1">
      <alignment vertical="center"/>
      <protection hidden="1"/>
    </xf>
    <xf numFmtId="165" fontId="3" fillId="3" borderId="3" xfId="0" applyNumberFormat="1" applyFont="1" applyFill="1" applyBorder="1" applyAlignment="1" applyProtection="1">
      <alignment vertical="center"/>
      <protection hidden="1"/>
    </xf>
    <xf numFmtId="0" fontId="2" fillId="0" borderId="0" xfId="0" applyFont="1" applyAlignment="1" applyProtection="1">
      <alignment vertical="center"/>
      <protection hidden="1"/>
    </xf>
    <xf numFmtId="0" fontId="3" fillId="3" borderId="3" xfId="1" applyNumberFormat="1" applyFont="1" applyFill="1" applyBorder="1" applyAlignment="1" applyProtection="1">
      <alignment horizontal="center" vertical="center"/>
      <protection hidden="1"/>
    </xf>
    <xf numFmtId="165" fontId="2" fillId="0" borderId="0" xfId="0" applyNumberFormat="1" applyFont="1" applyProtection="1">
      <protection hidden="1"/>
    </xf>
    <xf numFmtId="165" fontId="3" fillId="3" borderId="3" xfId="1" applyNumberFormat="1" applyFont="1" applyFill="1" applyBorder="1" applyAlignment="1" applyProtection="1">
      <alignment vertical="center"/>
      <protection hidden="1"/>
    </xf>
    <xf numFmtId="43" fontId="3" fillId="2" borderId="1" xfId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locked="0"/>
    </xf>
    <xf numFmtId="43" fontId="3" fillId="4" borderId="1" xfId="1" applyFont="1" applyFill="1" applyBorder="1" applyAlignment="1" applyProtection="1">
      <alignment horizontal="right" vertic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vertical="center"/>
      <protection locked="0"/>
    </xf>
    <xf numFmtId="164" fontId="2" fillId="2" borderId="1" xfId="0" applyNumberFormat="1" applyFont="1" applyFill="1" applyBorder="1" applyAlignment="1" applyProtection="1">
      <alignment horizontal="right" vertical="center"/>
      <protection locked="0"/>
    </xf>
    <xf numFmtId="164" fontId="3" fillId="2" borderId="1" xfId="0" applyNumberFormat="1" applyFont="1" applyFill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center"/>
      <protection hidden="1"/>
    </xf>
    <xf numFmtId="0" fontId="6" fillId="0" borderId="2" xfId="0" applyFont="1" applyBorder="1" applyAlignment="1" applyProtection="1">
      <alignment horizontal="right"/>
      <protection hidden="1"/>
    </xf>
    <xf numFmtId="0" fontId="17" fillId="0" borderId="0" xfId="0" applyFont="1" applyAlignment="1" applyProtection="1">
      <alignment horizontal="center" vertical="center"/>
      <protection hidden="1"/>
    </xf>
    <xf numFmtId="0" fontId="17" fillId="0" borderId="0" xfId="0" applyFont="1" applyProtection="1">
      <protection hidden="1"/>
    </xf>
    <xf numFmtId="0" fontId="3" fillId="2" borderId="1" xfId="0" applyFont="1" applyFill="1" applyBorder="1" applyAlignment="1" applyProtection="1">
      <alignment horizontal="right" vertical="center"/>
      <protection hidden="1"/>
    </xf>
    <xf numFmtId="165" fontId="3" fillId="2" borderId="1" xfId="1" applyNumberFormat="1" applyFont="1" applyFill="1" applyBorder="1" applyAlignment="1" applyProtection="1">
      <alignment horizontal="right" vertical="center"/>
      <protection hidden="1"/>
    </xf>
    <xf numFmtId="38" fontId="3" fillId="2" borderId="1" xfId="0" applyNumberFormat="1" applyFont="1" applyFill="1" applyBorder="1" applyAlignment="1" applyProtection="1">
      <alignment horizontal="right" vertical="center"/>
      <protection hidden="1"/>
    </xf>
    <xf numFmtId="38" fontId="3" fillId="2" borderId="1" xfId="0" applyNumberFormat="1" applyFont="1" applyFill="1" applyBorder="1" applyAlignment="1" applyProtection="1">
      <alignment horizontal="center" vertical="center"/>
      <protection hidden="1"/>
    </xf>
    <xf numFmtId="0" fontId="1" fillId="0" borderId="0" xfId="0" applyFont="1"/>
    <xf numFmtId="0" fontId="3" fillId="2" borderId="1" xfId="0" applyFont="1" applyFill="1" applyBorder="1" applyAlignment="1" applyProtection="1">
      <alignment horizontal="center" vertical="center"/>
      <protection locked="0"/>
    </xf>
    <xf numFmtId="165" fontId="3" fillId="2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right" vertical="center"/>
      <protection locked="0"/>
    </xf>
    <xf numFmtId="0" fontId="12" fillId="0" borderId="0" xfId="0" applyFont="1" applyAlignment="1" applyProtection="1">
      <alignment vertical="center"/>
      <protection locked="0"/>
    </xf>
    <xf numFmtId="164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12" fillId="2" borderId="1" xfId="0" applyFont="1" applyFill="1" applyBorder="1" applyAlignment="1" applyProtection="1">
      <alignment horizontal="center" vertical="center"/>
      <protection locked="0"/>
    </xf>
    <xf numFmtId="4" fontId="1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right" vertical="center"/>
      <protection locked="0"/>
    </xf>
    <xf numFmtId="165" fontId="3" fillId="2" borderId="1" xfId="1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Alignment="1" applyProtection="1">
      <alignment vertical="center"/>
      <protection locked="0"/>
    </xf>
    <xf numFmtId="0" fontId="15" fillId="0" borderId="0" xfId="0" applyFont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vertical="center" shrinkToFit="1"/>
      <protection locked="0"/>
    </xf>
    <xf numFmtId="165" fontId="3" fillId="2" borderId="1" xfId="1" applyNumberFormat="1" applyFon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right" vertical="center"/>
      <protection locked="0"/>
    </xf>
    <xf numFmtId="166" fontId="0" fillId="0" borderId="0" xfId="0" applyNumberFormat="1" applyAlignment="1">
      <alignment horizontal="center"/>
    </xf>
    <xf numFmtId="0" fontId="7" fillId="0" borderId="0" xfId="2" applyFill="1" applyAlignment="1" applyProtection="1">
      <alignment horizontal="center" vertical="center"/>
    </xf>
    <xf numFmtId="0" fontId="9" fillId="0" borderId="0" xfId="2" applyFont="1" applyFill="1" applyAlignment="1" applyProtection="1">
      <alignment horizontal="center" vertical="center"/>
    </xf>
    <xf numFmtId="166" fontId="0" fillId="0" borderId="0" xfId="0" applyNumberForma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3" fillId="3" borderId="19" xfId="0" applyFont="1" applyFill="1" applyBorder="1" applyAlignment="1" applyProtection="1">
      <alignment horizontal="center" vertical="center"/>
      <protection hidden="1"/>
    </xf>
    <xf numFmtId="0" fontId="3" fillId="3" borderId="20" xfId="0" applyFont="1" applyFill="1" applyBorder="1" applyAlignment="1" applyProtection="1">
      <alignment horizontal="center" vertical="center"/>
      <protection hidden="1"/>
    </xf>
    <xf numFmtId="165" fontId="3" fillId="3" borderId="19" xfId="0" applyNumberFormat="1" applyFont="1" applyFill="1" applyBorder="1" applyAlignment="1" applyProtection="1">
      <alignment horizontal="center" vertical="center"/>
      <protection hidden="1"/>
    </xf>
    <xf numFmtId="165" fontId="3" fillId="3" borderId="20" xfId="0" applyNumberFormat="1" applyFont="1" applyFill="1" applyBorder="1" applyAlignment="1" applyProtection="1">
      <alignment horizontal="center" vertical="center"/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165" fontId="3" fillId="3" borderId="0" xfId="0" applyNumberFormat="1" applyFont="1" applyFill="1" applyAlignment="1" applyProtection="1">
      <alignment horizontal="center" vertical="center"/>
      <protection hidden="1"/>
    </xf>
    <xf numFmtId="37" fontId="3" fillId="3" borderId="19" xfId="0" applyNumberFormat="1" applyFont="1" applyFill="1" applyBorder="1" applyAlignment="1" applyProtection="1">
      <alignment horizontal="center" vertical="center"/>
      <protection hidden="1"/>
    </xf>
    <xf numFmtId="37" fontId="3" fillId="3" borderId="0" xfId="0" applyNumberFormat="1" applyFont="1" applyFill="1" applyAlignment="1" applyProtection="1">
      <alignment horizontal="center" vertical="center"/>
      <protection hidden="1"/>
    </xf>
    <xf numFmtId="165" fontId="12" fillId="5" borderId="3" xfId="0" applyNumberFormat="1" applyFont="1" applyFill="1" applyBorder="1" applyAlignment="1" applyProtection="1">
      <alignment horizontal="center" vertical="center"/>
      <protection hidden="1"/>
    </xf>
    <xf numFmtId="0" fontId="12" fillId="5" borderId="3" xfId="0" applyFont="1" applyFill="1" applyBorder="1" applyAlignment="1" applyProtection="1">
      <alignment horizontal="center" vertical="center"/>
      <protection hidden="1"/>
    </xf>
    <xf numFmtId="0" fontId="3" fillId="5" borderId="11" xfId="0" applyFont="1" applyFill="1" applyBorder="1" applyAlignment="1" applyProtection="1">
      <alignment horizontal="center" vertical="center"/>
      <protection hidden="1"/>
    </xf>
    <xf numFmtId="0" fontId="3" fillId="5" borderId="12" xfId="0" applyFont="1" applyFill="1" applyBorder="1" applyAlignment="1" applyProtection="1">
      <alignment horizontal="center" vertical="center"/>
      <protection hidden="1"/>
    </xf>
    <xf numFmtId="165" fontId="3" fillId="5" borderId="11" xfId="0" applyNumberFormat="1" applyFont="1" applyFill="1" applyBorder="1" applyAlignment="1" applyProtection="1">
      <alignment horizontal="center" vertical="center"/>
      <protection hidden="1"/>
    </xf>
    <xf numFmtId="165" fontId="3" fillId="5" borderId="12" xfId="0" applyNumberFormat="1" applyFont="1" applyFill="1" applyBorder="1" applyAlignment="1" applyProtection="1">
      <alignment horizontal="center" vertical="center"/>
      <protection hidden="1"/>
    </xf>
    <xf numFmtId="0" fontId="18" fillId="5" borderId="13" xfId="0" applyFont="1" applyFill="1" applyBorder="1" applyAlignment="1" applyProtection="1">
      <alignment horizontal="center" vertical="center"/>
      <protection hidden="1"/>
    </xf>
    <xf numFmtId="0" fontId="18" fillId="5" borderId="14" xfId="0" applyFont="1" applyFill="1" applyBorder="1" applyAlignment="1" applyProtection="1">
      <alignment horizontal="center" vertical="center"/>
      <protection hidden="1"/>
    </xf>
    <xf numFmtId="0" fontId="18" fillId="5" borderId="15" xfId="0" applyFont="1" applyFill="1" applyBorder="1" applyAlignment="1" applyProtection="1">
      <alignment horizontal="center" vertical="center"/>
      <protection hidden="1"/>
    </xf>
    <xf numFmtId="0" fontId="18" fillId="5" borderId="16" xfId="0" applyFont="1" applyFill="1" applyBorder="1" applyAlignment="1" applyProtection="1">
      <alignment horizontal="center" vertical="center"/>
      <protection hidden="1"/>
    </xf>
    <xf numFmtId="0" fontId="18" fillId="5" borderId="17" xfId="0" applyFont="1" applyFill="1" applyBorder="1" applyAlignment="1" applyProtection="1">
      <alignment horizontal="center" vertical="center"/>
      <protection hidden="1"/>
    </xf>
    <xf numFmtId="0" fontId="18" fillId="5" borderId="18" xfId="0" applyFont="1" applyFill="1" applyBorder="1" applyAlignment="1" applyProtection="1">
      <alignment horizontal="center" vertical="center"/>
      <protection hidden="1"/>
    </xf>
    <xf numFmtId="37" fontId="3" fillId="3" borderId="13" xfId="0" applyNumberFormat="1" applyFont="1" applyFill="1" applyBorder="1" applyAlignment="1" applyProtection="1">
      <alignment horizontal="center" vertical="center"/>
      <protection hidden="1"/>
    </xf>
    <xf numFmtId="37" fontId="3" fillId="3" borderId="14" xfId="0" applyNumberFormat="1" applyFont="1" applyFill="1" applyBorder="1" applyAlignment="1" applyProtection="1">
      <alignment horizontal="center" vertical="center"/>
      <protection hidden="1"/>
    </xf>
    <xf numFmtId="37" fontId="3" fillId="3" borderId="17" xfId="0" applyNumberFormat="1" applyFont="1" applyFill="1" applyBorder="1" applyAlignment="1" applyProtection="1">
      <alignment horizontal="center" vertical="center"/>
      <protection hidden="1"/>
    </xf>
    <xf numFmtId="37" fontId="3" fillId="3" borderId="18" xfId="0" applyNumberFormat="1" applyFont="1" applyFill="1" applyBorder="1" applyAlignment="1" applyProtection="1">
      <alignment horizontal="center" vertical="center"/>
      <protection hidden="1"/>
    </xf>
    <xf numFmtId="166" fontId="0" fillId="0" borderId="0" xfId="0" applyNumberFormat="1" applyAlignment="1" applyProtection="1">
      <alignment horizontal="center"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0" fontId="3" fillId="3" borderId="5" xfId="0" applyFont="1" applyFill="1" applyBorder="1" applyAlignment="1" applyProtection="1">
      <alignment horizontal="center" vertical="center"/>
      <protection hidden="1"/>
    </xf>
    <xf numFmtId="4" fontId="3" fillId="3" borderId="13" xfId="0" applyNumberFormat="1" applyFont="1" applyFill="1" applyBorder="1" applyAlignment="1" applyProtection="1">
      <alignment horizontal="center" vertical="center"/>
      <protection hidden="1"/>
    </xf>
    <xf numFmtId="4" fontId="3" fillId="3" borderId="14" xfId="0" applyNumberFormat="1" applyFont="1" applyFill="1" applyBorder="1" applyAlignment="1" applyProtection="1">
      <alignment horizontal="center" vertical="center"/>
      <protection hidden="1"/>
    </xf>
    <xf numFmtId="4" fontId="3" fillId="3" borderId="17" xfId="0" applyNumberFormat="1" applyFont="1" applyFill="1" applyBorder="1" applyAlignment="1" applyProtection="1">
      <alignment horizontal="center" vertical="center"/>
      <protection hidden="1"/>
    </xf>
    <xf numFmtId="4" fontId="3" fillId="3" borderId="18" xfId="0" applyNumberFormat="1" applyFont="1" applyFill="1" applyBorder="1" applyAlignment="1" applyProtection="1">
      <alignment horizontal="center" vertical="center"/>
      <protection hidden="1"/>
    </xf>
    <xf numFmtId="0" fontId="3" fillId="3" borderId="13" xfId="0" applyFont="1" applyFill="1" applyBorder="1" applyAlignment="1" applyProtection="1">
      <alignment horizontal="center" vertical="center"/>
      <protection hidden="1"/>
    </xf>
    <xf numFmtId="0" fontId="3" fillId="3" borderId="14" xfId="0" applyFont="1" applyFill="1" applyBorder="1" applyAlignment="1" applyProtection="1">
      <alignment horizontal="center" vertical="center"/>
      <protection hidden="1"/>
    </xf>
    <xf numFmtId="0" fontId="3" fillId="3" borderId="17" xfId="0" applyFont="1" applyFill="1" applyBorder="1" applyAlignment="1" applyProtection="1">
      <alignment horizontal="center" vertical="center"/>
      <protection hidden="1"/>
    </xf>
    <xf numFmtId="0" fontId="3" fillId="3" borderId="18" xfId="0" applyFont="1" applyFill="1" applyBorder="1" applyAlignment="1" applyProtection="1">
      <alignment horizontal="center" vertical="center"/>
      <protection hidden="1"/>
    </xf>
    <xf numFmtId="39" fontId="12" fillId="3" borderId="6" xfId="1" applyNumberFormat="1" applyFont="1" applyFill="1" applyBorder="1" applyAlignment="1" applyProtection="1">
      <alignment horizontal="center" vertical="center"/>
      <protection hidden="1"/>
    </xf>
    <xf numFmtId="39" fontId="12" fillId="3" borderId="7" xfId="1" applyNumberFormat="1" applyFont="1" applyFill="1" applyBorder="1" applyAlignment="1" applyProtection="1">
      <alignment horizontal="center" vertical="center"/>
      <protection hidden="1"/>
    </xf>
    <xf numFmtId="39" fontId="12" fillId="3" borderId="8" xfId="1" applyNumberFormat="1" applyFont="1" applyFill="1" applyBorder="1" applyAlignment="1" applyProtection="1">
      <alignment horizontal="center" vertical="center"/>
      <protection hidden="1"/>
    </xf>
    <xf numFmtId="39" fontId="12" fillId="3" borderId="9" xfId="1" applyNumberFormat="1" applyFont="1" applyFill="1" applyBorder="1" applyAlignment="1" applyProtection="1">
      <alignment horizontal="center" vertical="center"/>
      <protection hidden="1"/>
    </xf>
    <xf numFmtId="0" fontId="1" fillId="0" borderId="10" xfId="0" applyFont="1" applyBorder="1" applyAlignment="1" applyProtection="1">
      <alignment horizontal="center" vertical="center"/>
      <protection hidden="1"/>
    </xf>
    <xf numFmtId="0" fontId="8" fillId="0" borderId="0" xfId="2" applyFont="1" applyAlignment="1" applyProtection="1">
      <alignment horizontal="left"/>
    </xf>
  </cellXfs>
  <cellStyles count="3">
    <cellStyle name="Comma" xfId="1" builtinId="3"/>
    <cellStyle name="Hyperlink" xfId="2" builtinId="8"/>
    <cellStyle name="Normal" xfId="0" builtinId="0"/>
  </cellStyles>
  <dxfs count="2">
    <dxf>
      <font>
        <u val="none"/>
        <color theme="0"/>
      </font>
      <fill>
        <patternFill>
          <bgColor theme="6" tint="-0.24994659260841701"/>
        </patternFill>
      </fill>
    </dxf>
    <dxf>
      <fill>
        <patternFill>
          <bgColor theme="2" tint="-0.24994659260841701"/>
        </patternFill>
      </fill>
    </dxf>
  </dxfs>
  <tableStyles count="0" defaultTableStyle="TableStyleMedium9" defaultPivotStyle="PivotStyleLight16"/>
  <colors>
    <mruColors>
      <color rgb="FFB9CCE5"/>
      <color rgb="FFDDE7F2"/>
      <color rgb="FF3E6CA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085753803596132E-2"/>
          <c:y val="0.16479400749063677"/>
          <c:w val="0.6044290521776069"/>
          <c:h val="0.6853932584269663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0-F522-3044-9385-5D4F1F0736F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0-D882-344B-8196-990C85D6BB0B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AE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829952979811173"/>
                      <c:h val="0.377794911333847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F522-3044-9385-5D4F1F0736F2}"/>
                </c:ext>
              </c:extLst>
            </c:dLbl>
            <c:dLbl>
              <c:idx val="1"/>
              <c:layout>
                <c:manualLayout>
                  <c:x val="1.5985892388451443E-2"/>
                  <c:y val="-0.10210240935451931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A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8785545023696683"/>
                      <c:h val="0.3777949113338473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D882-344B-8196-990C85D6BB0B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التقرير!$F$12:$F$13</c:f>
              <c:strCache>
                <c:ptCount val="2"/>
                <c:pt idx="0">
                  <c:v>المشاريع قيد التنفيذ</c:v>
                </c:pt>
                <c:pt idx="1">
                  <c:v>المشاريع المنتهية</c:v>
                </c:pt>
              </c:strCache>
            </c:strRef>
          </c:cat>
          <c:val>
            <c:numRef>
              <c:f>التقرير!$G$12:$G$13</c:f>
              <c:numCache>
                <c:formatCode>General</c:formatCode>
                <c:ptCount val="2"/>
                <c:pt idx="0">
                  <c:v>6</c:v>
                </c:pt>
                <c:pt idx="1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882-344B-8196-990C85D6BB0B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AE"/>
    </a:p>
  </c:tx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&#1578;&#1581;&#1589;&#1610;&#1604;!B6"/><Relationship Id="rId13" Type="http://schemas.openxmlformats.org/officeDocument/2006/relationships/hyperlink" Target="#&#1575;&#1604;&#1576;&#1606;&#1603;!C2"/><Relationship Id="rId3" Type="http://schemas.openxmlformats.org/officeDocument/2006/relationships/hyperlink" Target="#&#1575;&#1604;&#1573;&#1583;&#1575;&#1585;&#1610;&#1577;!C2"/><Relationship Id="rId7" Type="http://schemas.openxmlformats.org/officeDocument/2006/relationships/hyperlink" Target="#'Receivables-&#1575;&#1604;&#1605;&#1587;&#1578;&#1581;&#1602;&#1575;&#1578;'!A5"/><Relationship Id="rId12" Type="http://schemas.openxmlformats.org/officeDocument/2006/relationships/hyperlink" Target="#&#1575;&#1604;&#1589;&#1606;&#1583;&#1608;&#1602;!C2"/><Relationship Id="rId17" Type="http://schemas.openxmlformats.org/officeDocument/2006/relationships/image" Target="../media/image3.png"/><Relationship Id="rId2" Type="http://schemas.openxmlformats.org/officeDocument/2006/relationships/hyperlink" Target="#'&#1575;&#1604;&#1605;&#1588;&#1575;&#1585;&#1610;&#1593;-Projects'!C3"/><Relationship Id="rId16" Type="http://schemas.openxmlformats.org/officeDocument/2006/relationships/hyperlink" Target="https://www.facebook.com/excelento/photos_by" TargetMode="External"/><Relationship Id="rId1" Type="http://schemas.openxmlformats.org/officeDocument/2006/relationships/hyperlink" Target="#'&#1575;&#1604;&#1605;&#1589;&#1575;&#1585;&#1610;&#1601;-Expenses'!C2"/><Relationship Id="rId6" Type="http://schemas.openxmlformats.org/officeDocument/2006/relationships/hyperlink" Target="#'&#1575;&#1604;&#1573;&#1604;&#1578;&#1586;&#1575;&#1605;&#1575;&#1578;-Liabilities'!C2"/><Relationship Id="rId11" Type="http://schemas.openxmlformats.org/officeDocument/2006/relationships/image" Target="../media/image1.png"/><Relationship Id="rId5" Type="http://schemas.openxmlformats.org/officeDocument/2006/relationships/hyperlink" Target="#&#1575;&#1604;&#1578;&#1602;&#1585;&#1610;&#1585;!C3"/><Relationship Id="rId15" Type="http://schemas.openxmlformats.org/officeDocument/2006/relationships/image" Target="../media/image2.jpeg"/><Relationship Id="rId10" Type="http://schemas.openxmlformats.org/officeDocument/2006/relationships/hyperlink" Target="#&#1578;&#1587;&#1580;&#1610;&#1604;!B6"/><Relationship Id="rId4" Type="http://schemas.openxmlformats.org/officeDocument/2006/relationships/hyperlink" Target="#'Advances-&#1575;&#1604;&#1587;&#1604;&#1601;'!C3"/><Relationship Id="rId9" Type="http://schemas.openxmlformats.org/officeDocument/2006/relationships/hyperlink" Target="#&#1578;&#1587;&#1583;&#1610;&#1583;!C2"/><Relationship Id="rId14" Type="http://schemas.openxmlformats.org/officeDocument/2006/relationships/hyperlink" Target="http://www.ayhamento.com/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.xml"/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hyperlink" Target="#Home!G2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15748</xdr:colOff>
      <xdr:row>6</xdr:row>
      <xdr:rowOff>22860</xdr:rowOff>
    </xdr:from>
    <xdr:to>
      <xdr:col>4</xdr:col>
      <xdr:colOff>342900</xdr:colOff>
      <xdr:row>6</xdr:row>
      <xdr:rowOff>508635</xdr:rowOff>
    </xdr:to>
    <xdr:sp macro="" textlink="">
      <xdr:nvSpPr>
        <xdr:cNvPr id="3" name="Rounded Rectangle 2">
          <a:hlinkClick xmlns:r="http://schemas.openxmlformats.org/officeDocument/2006/relationships" r:id="rId1" tooltip="تسجيل المصاريف المتعلقة بالأعمال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/>
        </xdr:cNvSpPr>
      </xdr:nvSpPr>
      <xdr:spPr>
        <a:xfrm>
          <a:off x="10983846460" y="234950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تسجيل المصاريف المباشرة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15748</xdr:colOff>
      <xdr:row>5</xdr:row>
      <xdr:rowOff>10160</xdr:rowOff>
    </xdr:from>
    <xdr:to>
      <xdr:col>4</xdr:col>
      <xdr:colOff>342900</xdr:colOff>
      <xdr:row>5</xdr:row>
      <xdr:rowOff>495935</xdr:rowOff>
    </xdr:to>
    <xdr:sp macro="" textlink="">
      <xdr:nvSpPr>
        <xdr:cNvPr id="14" name="Rounded Rectangle 13">
          <a:hlinkClick xmlns:r="http://schemas.openxmlformats.org/officeDocument/2006/relationships" r:id="rId2" tooltip="عرض نتيجة الأعمال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/>
        </xdr:cNvSpPr>
      </xdr:nvSpPr>
      <xdr:spPr>
        <a:xfrm>
          <a:off x="10983846460" y="177800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نتيجة الأعمال</a:t>
          </a:r>
        </a:p>
      </xdr:txBody>
    </xdr:sp>
    <xdr:clientData/>
  </xdr:twoCellAnchor>
  <xdr:twoCellAnchor>
    <xdr:from>
      <xdr:col>1</xdr:col>
      <xdr:colOff>15748</xdr:colOff>
      <xdr:row>7</xdr:row>
      <xdr:rowOff>25400</xdr:rowOff>
    </xdr:from>
    <xdr:to>
      <xdr:col>4</xdr:col>
      <xdr:colOff>342900</xdr:colOff>
      <xdr:row>7</xdr:row>
      <xdr:rowOff>511175</xdr:rowOff>
    </xdr:to>
    <xdr:sp macro="" textlink="">
      <xdr:nvSpPr>
        <xdr:cNvPr id="15" name="Rounded Rectangle 14">
          <a:hlinkClick xmlns:r="http://schemas.openxmlformats.org/officeDocument/2006/relationships" r:id="rId3" tooltip="المصاريف العامة والمكتبية والرواتب ....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/>
        </xdr:cNvSpPr>
      </xdr:nvSpPr>
      <xdr:spPr>
        <a:xfrm>
          <a:off x="10983846460" y="291084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تسجيل المصاريف النثرية والإدارية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15748</xdr:colOff>
      <xdr:row>8</xdr:row>
      <xdr:rowOff>27940</xdr:rowOff>
    </xdr:from>
    <xdr:to>
      <xdr:col>4</xdr:col>
      <xdr:colOff>342900</xdr:colOff>
      <xdr:row>8</xdr:row>
      <xdr:rowOff>513715</xdr:rowOff>
    </xdr:to>
    <xdr:sp macro="" textlink="">
      <xdr:nvSpPr>
        <xdr:cNvPr id="16" name="Rounded Rectangle 15">
          <a:hlinkClick xmlns:r="http://schemas.openxmlformats.org/officeDocument/2006/relationships" r:id="rId4" tooltip="تفاصيل السلف النقدية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/>
        </xdr:cNvSpPr>
      </xdr:nvSpPr>
      <xdr:spPr>
        <a:xfrm>
          <a:off x="10983846460" y="347218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en-US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</a:t>
          </a:r>
          <a:r>
            <a:rPr lang="ar-SA" sz="1400" b="1">
              <a:solidFill>
                <a:schemeClr val="bg1"/>
              </a:solidFill>
              <a:latin typeface="+mn-lt"/>
              <a:ea typeface="+mn-ea"/>
              <a:cs typeface="+mn-cs"/>
            </a:rPr>
            <a:t>لسلف</a:t>
          </a:r>
          <a:r>
            <a:rPr lang="ar-SA" sz="14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النقدية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</xdr:colOff>
      <xdr:row>4</xdr:row>
      <xdr:rowOff>0</xdr:rowOff>
    </xdr:from>
    <xdr:to>
      <xdr:col>9</xdr:col>
      <xdr:colOff>400050</xdr:colOff>
      <xdr:row>4</xdr:row>
      <xdr:rowOff>485775</xdr:rowOff>
    </xdr:to>
    <xdr:sp macro="" textlink="">
      <xdr:nvSpPr>
        <xdr:cNvPr id="22" name="Rounded Rectangle 21">
          <a:hlinkClick xmlns:r="http://schemas.openxmlformats.org/officeDocument/2006/relationships" r:id="rId5" tooltip="عرض التقرير المالي - بيان النشاط"/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>
          <a:spLocks/>
        </xdr:cNvSpPr>
      </xdr:nvSpPr>
      <xdr:spPr>
        <a:xfrm>
          <a:off x="10980863230" y="1209040"/>
          <a:ext cx="23545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التقرير المالي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</xdr:colOff>
      <xdr:row>8</xdr:row>
      <xdr:rowOff>27940</xdr:rowOff>
    </xdr:from>
    <xdr:to>
      <xdr:col>9</xdr:col>
      <xdr:colOff>400050</xdr:colOff>
      <xdr:row>8</xdr:row>
      <xdr:rowOff>513715</xdr:rowOff>
    </xdr:to>
    <xdr:sp macro="" textlink="">
      <xdr:nvSpPr>
        <xdr:cNvPr id="26" name="Rounded Rectangle 25">
          <a:hlinkClick xmlns:r="http://schemas.openxmlformats.org/officeDocument/2006/relationships" r:id="rId6" tooltip="الإلتزامات تجاه الموردين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/>
        </xdr:cNvSpPr>
      </xdr:nvSpPr>
      <xdr:spPr>
        <a:xfrm>
          <a:off x="10980863230" y="3472180"/>
          <a:ext cx="23545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الإلتزامات تجاه الموردين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</xdr:colOff>
      <xdr:row>7</xdr:row>
      <xdr:rowOff>25400</xdr:rowOff>
    </xdr:from>
    <xdr:to>
      <xdr:col>9</xdr:col>
      <xdr:colOff>400050</xdr:colOff>
      <xdr:row>7</xdr:row>
      <xdr:rowOff>511175</xdr:rowOff>
    </xdr:to>
    <xdr:sp macro="" textlink="">
      <xdr:nvSpPr>
        <xdr:cNvPr id="27" name="Rounded Rectangle 26">
          <a:hlinkClick xmlns:r="http://schemas.openxmlformats.org/officeDocument/2006/relationships" r:id="rId7" tooltip="أرصدة الزبائن - المستحقات على الزبائن"/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/>
        </xdr:cNvSpPr>
      </xdr:nvSpPr>
      <xdr:spPr>
        <a:xfrm>
          <a:off x="10980863230" y="2910840"/>
          <a:ext cx="23545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المستحقات على الزبائن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</xdr:colOff>
      <xdr:row>6</xdr:row>
      <xdr:rowOff>22860</xdr:rowOff>
    </xdr:from>
    <xdr:to>
      <xdr:col>9</xdr:col>
      <xdr:colOff>400050</xdr:colOff>
      <xdr:row>6</xdr:row>
      <xdr:rowOff>508635</xdr:rowOff>
    </xdr:to>
    <xdr:sp macro="" textlink="">
      <xdr:nvSpPr>
        <xdr:cNvPr id="29" name="Rounded Rectangle 28">
          <a:hlinkClick xmlns:r="http://schemas.openxmlformats.org/officeDocument/2006/relationships" r:id="rId8" tooltip="المبالغ المستلمة من الزبائن"/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/>
        </xdr:cNvSpPr>
      </xdr:nvSpPr>
      <xdr:spPr>
        <a:xfrm>
          <a:off x="10980863230" y="2349500"/>
          <a:ext cx="23545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تحصيل من الزبائن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57150</xdr:colOff>
      <xdr:row>5</xdr:row>
      <xdr:rowOff>10160</xdr:rowOff>
    </xdr:from>
    <xdr:to>
      <xdr:col>9</xdr:col>
      <xdr:colOff>400050</xdr:colOff>
      <xdr:row>5</xdr:row>
      <xdr:rowOff>495935</xdr:rowOff>
    </xdr:to>
    <xdr:sp macro="" textlink="">
      <xdr:nvSpPr>
        <xdr:cNvPr id="30" name="Rounded Rectangle 29">
          <a:hlinkClick xmlns:r="http://schemas.openxmlformats.org/officeDocument/2006/relationships" r:id="rId9" tooltip="تسديد للموردين"/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/>
        </xdr:cNvSpPr>
      </xdr:nvSpPr>
      <xdr:spPr>
        <a:xfrm>
          <a:off x="10980863230" y="1778000"/>
          <a:ext cx="23545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تسديد إلى الموردين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918209</xdr:colOff>
      <xdr:row>6</xdr:row>
      <xdr:rowOff>38099</xdr:rowOff>
    </xdr:from>
    <xdr:to>
      <xdr:col>9</xdr:col>
      <xdr:colOff>1677035</xdr:colOff>
      <xdr:row>7</xdr:row>
      <xdr:rowOff>244475</xdr:rowOff>
    </xdr:to>
    <xdr:pic>
      <xdr:nvPicPr>
        <xdr:cNvPr id="13" name="Picture 12" descr="Setting-icon.png">
          <a:hlinkClick xmlns:r="http://schemas.openxmlformats.org/officeDocument/2006/relationships" r:id="rId10" tooltip="Settings - الإعدادات"/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10978682005" y="2486659"/>
          <a:ext cx="758826" cy="765176"/>
        </a:xfrm>
        <a:prstGeom prst="rect">
          <a:avLst/>
        </a:prstGeom>
      </xdr:spPr>
    </xdr:pic>
    <xdr:clientData/>
  </xdr:twoCellAnchor>
  <xdr:twoCellAnchor>
    <xdr:from>
      <xdr:col>1</xdr:col>
      <xdr:colOff>15748</xdr:colOff>
      <xdr:row>9</xdr:row>
      <xdr:rowOff>20320</xdr:rowOff>
    </xdr:from>
    <xdr:to>
      <xdr:col>4</xdr:col>
      <xdr:colOff>342900</xdr:colOff>
      <xdr:row>9</xdr:row>
      <xdr:rowOff>506095</xdr:rowOff>
    </xdr:to>
    <xdr:sp macro="" textlink="">
      <xdr:nvSpPr>
        <xdr:cNvPr id="4" name="Rounded Rectangle 3">
          <a:hlinkClick xmlns:r="http://schemas.openxmlformats.org/officeDocument/2006/relationships" r:id="rId12" tooltip="Cash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/>
        </xdr:cNvSpPr>
      </xdr:nvSpPr>
      <xdr:spPr>
        <a:xfrm>
          <a:off x="10983846460" y="402336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en-US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</a:t>
          </a:r>
          <a:r>
            <a:rPr lang="ar-SA" sz="1400" b="1">
              <a:solidFill>
                <a:schemeClr val="bg1"/>
              </a:solidFill>
              <a:latin typeface="+mn-lt"/>
              <a:ea typeface="+mn-ea"/>
              <a:cs typeface="+mn-cs"/>
            </a:rPr>
            <a:t>لصندوق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44450</xdr:colOff>
      <xdr:row>9</xdr:row>
      <xdr:rowOff>20320</xdr:rowOff>
    </xdr:from>
    <xdr:to>
      <xdr:col>9</xdr:col>
      <xdr:colOff>400050</xdr:colOff>
      <xdr:row>9</xdr:row>
      <xdr:rowOff>506095</xdr:rowOff>
    </xdr:to>
    <xdr:sp macro="" textlink="">
      <xdr:nvSpPr>
        <xdr:cNvPr id="5" name="Rounded Rectangle 4">
          <a:hlinkClick xmlns:r="http://schemas.openxmlformats.org/officeDocument/2006/relationships" r:id="rId13" tooltip="Bank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/>
        </xdr:cNvSpPr>
      </xdr:nvSpPr>
      <xdr:spPr>
        <a:xfrm>
          <a:off x="10980863230" y="4023360"/>
          <a:ext cx="2367280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SA" sz="1400" b="1">
              <a:solidFill>
                <a:schemeClr val="bg1"/>
              </a:solidFill>
              <a:latin typeface="+mn-lt"/>
              <a:ea typeface="+mn-ea"/>
              <a:cs typeface="+mn-cs"/>
            </a:rPr>
            <a:t>البنك</a:t>
          </a:r>
          <a:endParaRPr lang="en-US" sz="14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15748</xdr:colOff>
      <xdr:row>4</xdr:row>
      <xdr:rowOff>0</xdr:rowOff>
    </xdr:from>
    <xdr:to>
      <xdr:col>4</xdr:col>
      <xdr:colOff>342900</xdr:colOff>
      <xdr:row>4</xdr:row>
      <xdr:rowOff>485775</xdr:rowOff>
    </xdr:to>
    <xdr:sp macro="" textlink="">
      <xdr:nvSpPr>
        <xdr:cNvPr id="2" name="Rounded Rectangle 1">
          <a:hlinkClick xmlns:r="http://schemas.openxmlformats.org/officeDocument/2006/relationships" r:id="rId10" tooltip="تسجيل اسم المشروع وأسماء الموظفين"/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/>
        </xdr:cNvSpPr>
      </xdr:nvSpPr>
      <xdr:spPr>
        <a:xfrm>
          <a:off x="10983846460" y="1209040"/>
          <a:ext cx="2359152" cy="4857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marL="0" indent="0" algn="ctr" rtl="1"/>
          <a:r>
            <a:rPr lang="ar-AE" sz="1400" b="1">
              <a:solidFill>
                <a:schemeClr val="bg1"/>
              </a:solidFill>
              <a:latin typeface="+mn-lt"/>
              <a:ea typeface="+mn-ea"/>
              <a:cs typeface="+mn-cs"/>
            </a:rPr>
            <a:t>تسجيل مشروع جديد</a:t>
          </a:r>
        </a:p>
      </xdr:txBody>
    </xdr:sp>
    <xdr:clientData/>
  </xdr:twoCellAnchor>
  <xdr:twoCellAnchor editAs="oneCell">
    <xdr:from>
      <xdr:col>3</xdr:col>
      <xdr:colOff>212357</xdr:colOff>
      <xdr:row>11</xdr:row>
      <xdr:rowOff>71120</xdr:rowOff>
    </xdr:from>
    <xdr:to>
      <xdr:col>7</xdr:col>
      <xdr:colOff>53681</xdr:colOff>
      <xdr:row>12</xdr:row>
      <xdr:rowOff>386771</xdr:rowOff>
    </xdr:to>
    <xdr:pic>
      <xdr:nvPicPr>
        <xdr:cNvPr id="6" name="Picture 5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alphaModFix amt="50000"/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3959181" y="5020979"/>
          <a:ext cx="2103091" cy="468230"/>
        </a:xfrm>
        <a:prstGeom prst="rect">
          <a:avLst/>
        </a:prstGeom>
      </xdr:spPr>
    </xdr:pic>
    <xdr:clientData/>
  </xdr:twoCellAnchor>
  <xdr:twoCellAnchor editAs="oneCell">
    <xdr:from>
      <xdr:col>9</xdr:col>
      <xdr:colOff>518160</xdr:colOff>
      <xdr:row>7</xdr:row>
      <xdr:rowOff>264160</xdr:rowOff>
    </xdr:from>
    <xdr:to>
      <xdr:col>10</xdr:col>
      <xdr:colOff>83220</xdr:colOff>
      <xdr:row>8</xdr:row>
      <xdr:rowOff>170723</xdr:rowOff>
    </xdr:to>
    <xdr:pic>
      <xdr:nvPicPr>
        <xdr:cNvPr id="7" name="Picture 6">
          <a:hlinkClick xmlns:r="http://schemas.openxmlformats.org/officeDocument/2006/relationships" r:id="rId16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>
          <a:alphaModFix amt="70000"/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307" t="-3705" r="16858" b="11110"/>
        <a:stretch/>
      </xdr:blipFill>
      <xdr:spPr>
        <a:xfrm>
          <a:off x="10978335260" y="3271520"/>
          <a:ext cx="1505620" cy="465363"/>
        </a:xfrm>
        <a:prstGeom prst="rect">
          <a:avLst/>
        </a:prstGeom>
      </xdr:spPr>
    </xdr:pic>
    <xdr:clientData/>
  </xdr:twoCellAnchor>
  <xdr:twoCellAnchor>
    <xdr:from>
      <xdr:col>11</xdr:col>
      <xdr:colOff>63501</xdr:colOff>
      <xdr:row>1</xdr:row>
      <xdr:rowOff>44450</xdr:rowOff>
    </xdr:from>
    <xdr:to>
      <xdr:col>21</xdr:col>
      <xdr:colOff>111126</xdr:colOff>
      <xdr:row>14</xdr:row>
      <xdr:rowOff>213360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/>
        </xdr:cNvSpPr>
      </xdr:nvSpPr>
      <xdr:spPr>
        <a:xfrm>
          <a:off x="10972302794" y="349250"/>
          <a:ext cx="5879465" cy="608203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  <a:t>برنامج </a:t>
          </a:r>
          <a:endParaRPr lang="en-US" sz="14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ar-SA" sz="1400" b="1">
              <a:solidFill>
                <a:schemeClr val="dk1"/>
              </a:solidFill>
              <a:latin typeface="+mn-lt"/>
              <a:ea typeface="+mn-ea"/>
              <a:cs typeface="+mn-cs"/>
            </a:rPr>
            <a:t>الــمـــشـــاريـــع</a:t>
          </a:r>
          <a:r>
            <a:rPr lang="ar-SA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الـــصـــغـــيرة</a:t>
          </a:r>
        </a:p>
        <a:p>
          <a:pPr algn="ctr"/>
          <a:r>
            <a:rPr lang="en-US" sz="1400" b="1" baseline="0">
              <a:solidFill>
                <a:schemeClr val="tx2"/>
              </a:solidFill>
              <a:latin typeface="+mn-lt"/>
              <a:ea typeface="+mn-ea"/>
              <a:cs typeface="+mn-cs"/>
            </a:rPr>
            <a:t>Mini Projects</a:t>
          </a:r>
          <a:endParaRPr lang="ar-SA" sz="1400" b="1" baseline="0">
            <a:solidFill>
              <a:schemeClr val="tx2"/>
            </a:solidFill>
            <a:latin typeface="+mn-lt"/>
            <a:ea typeface="+mn-ea"/>
            <a:cs typeface="+mn-cs"/>
          </a:endParaRPr>
        </a:p>
        <a:p>
          <a:pPr algn="ctr"/>
          <a:endParaRPr lang="en-US" sz="1400" b="1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ar-SY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برنامج بسيط لتسجيل </a:t>
          </a:r>
          <a:r>
            <a:rPr lang="ar-SA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حركات المصاريف والإيرادات المتعلقة بالمشاريع الصغيرة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يتيح البرنامج للمستخدم تسجيل النفقات مباشرة على المشاريع المرتبطة بها، مع إمكانية متابعة:</a:t>
          </a:r>
        </a:p>
        <a:p>
          <a:pPr algn="ctr"/>
          <a:endParaRPr lang="ar-AE" sz="1400" b="1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أرصدة الزبائن: عرض المبالغ المستحقة غير المدفوعة.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أرصدة الموردين: تتبع المبالغ غير المسددة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سلف الموظفين: إدارة السلف المرتبطة بالعمل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حركة الصندوق (الكاش) والبنك: تسجيل وتحليل جميع الحركات المالية</a:t>
          </a:r>
        </a:p>
        <a:p>
          <a:pPr algn="ctr"/>
          <a:b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التقارير المتوفرة: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تقرير بأرصدة البنك والصندوق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تقرير نتيجة الأعمال: يعرض إيرادات المشاريع والمصاريف المباشرة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المرتبطة بتلك المشاريع</a:t>
          </a:r>
        </a:p>
        <a:p>
          <a:pPr algn="ctr"/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تقرير مالي: يعرض إجمالي الإيرادات والمصاريف المباشرة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وغير المباشرة (المصاريف النثرية والإدارية العامة)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وإجمالي الإلتزامات تجاه الموردين </a:t>
          </a:r>
        </a:p>
        <a:p>
          <a:pPr marL="0" marR="0" lvl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4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وإجمالي المبالغ السمتحقة على الزبائن</a:t>
          </a:r>
        </a:p>
        <a:p>
          <a:pPr algn="ctr"/>
          <a:b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  <a:t>البرنامج مفيد </a:t>
          </a:r>
          <a:r>
            <a:rPr lang="ar-SY" sz="1400" b="1">
              <a:solidFill>
                <a:srgbClr val="C00000"/>
              </a:solidFill>
              <a:latin typeface="+mn-lt"/>
              <a:ea typeface="+mn-ea"/>
              <a:cs typeface="+mn-cs"/>
            </a:rPr>
            <a:t>للنشاطات التجارية الصغيرة: </a:t>
          </a:r>
        </a:p>
        <a:p>
          <a:pPr algn="ctr"/>
          <a: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  <a:t>ورشات صغيرة (بناء، صيانة، تركيب كاميرات ...) </a:t>
          </a:r>
        </a:p>
        <a:p>
          <a:pPr algn="ctr"/>
          <a: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  <a:t>المؤسسات التي تُدير عدة مشاريع صغيرة في نفس الوقت</a:t>
          </a:r>
          <a:b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b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  <a:t>البرنامج من إعداد وتصميم </a:t>
          </a:r>
          <a:br>
            <a:rPr lang="ar-SY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r>
            <a:rPr lang="en-US" sz="1400" b="1">
              <a:solidFill>
                <a:schemeClr val="dk1"/>
              </a:solidFill>
              <a:latin typeface="+mn-lt"/>
              <a:ea typeface="+mn-ea"/>
              <a:cs typeface="+mn-cs"/>
            </a:rPr>
            <a:t>Ayham Al Ani</a:t>
          </a:r>
          <a:endParaRPr lang="ar-SA" sz="1400" b="1">
            <a:solidFill>
              <a:schemeClr val="bg1">
                <a:lumMod val="50000"/>
              </a:schemeClr>
            </a:solidFill>
            <a:latin typeface="+mn-lt"/>
            <a:ea typeface="+mn-ea"/>
            <a:cs typeface="+mn-cs"/>
          </a:endParaRPr>
        </a:p>
        <a:p>
          <a:pPr algn="ctr"/>
          <a:r>
            <a:rPr lang="ar-SA" sz="1400" b="1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@</a:t>
          </a:r>
          <a:r>
            <a:rPr lang="en-US" sz="1400" b="1">
              <a:solidFill>
                <a:schemeClr val="bg1">
                  <a:lumMod val="50000"/>
                </a:schemeClr>
              </a:solidFill>
              <a:latin typeface="+mn-lt"/>
              <a:ea typeface="+mn-ea"/>
              <a:cs typeface="+mn-cs"/>
            </a:rPr>
            <a:t>Ayhamento</a:t>
          </a:r>
          <a:br>
            <a:rPr lang="en-US" sz="1400" b="1">
              <a:solidFill>
                <a:schemeClr val="dk1"/>
              </a:solidFill>
              <a:latin typeface="+mn-lt"/>
              <a:ea typeface="+mn-ea"/>
              <a:cs typeface="+mn-cs"/>
            </a:rPr>
          </a:br>
          <a:endParaRPr lang="en-US" sz="1400" b="1"/>
        </a:p>
      </xdr:txBody>
    </xdr:sp>
    <xdr:clientData/>
  </xdr:twoCellAnchor>
  <xdr:twoCellAnchor>
    <xdr:from>
      <xdr:col>1</xdr:col>
      <xdr:colOff>30480</xdr:colOff>
      <xdr:row>0</xdr:row>
      <xdr:rowOff>142240</xdr:rowOff>
    </xdr:from>
    <xdr:to>
      <xdr:col>9</xdr:col>
      <xdr:colOff>365760</xdr:colOff>
      <xdr:row>3</xdr:row>
      <xdr:rowOff>81280</xdr:rowOff>
    </xdr:to>
    <xdr:sp macro="" textlink="">
      <xdr:nvSpPr>
        <xdr:cNvPr id="32" name="Rounded Rectangle 31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10979993280" y="142240"/>
          <a:ext cx="5293360" cy="772160"/>
        </a:xfrm>
        <a:prstGeom prst="roundRect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/>
          <a:r>
            <a:rPr lang="ar-SA" sz="2000" b="1">
              <a:solidFill>
                <a:schemeClr val="bg1"/>
              </a:solidFill>
              <a:latin typeface="+mn-lt"/>
              <a:ea typeface="+mn-ea"/>
              <a:cs typeface="+mn-cs"/>
            </a:rPr>
            <a:t>الــمـــشـــاريـــع</a:t>
          </a:r>
          <a:r>
            <a:rPr lang="ar-SA" sz="20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الـــصـــغـــيـــرة</a:t>
          </a:r>
        </a:p>
        <a:p>
          <a:pPr algn="ctr"/>
          <a:endParaRPr lang="en-US" sz="2000">
            <a:solidFill>
              <a:schemeClr val="bg1"/>
            </a:solidFill>
          </a:endParaRPr>
        </a:p>
      </xdr:txBody>
    </xdr:sp>
    <xdr:clientData/>
  </xdr:twoCellAnchor>
  <xdr:twoCellAnchor>
    <xdr:from>
      <xdr:col>6</xdr:col>
      <xdr:colOff>121920</xdr:colOff>
      <xdr:row>1</xdr:row>
      <xdr:rowOff>20320</xdr:rowOff>
    </xdr:from>
    <xdr:to>
      <xdr:col>9</xdr:col>
      <xdr:colOff>396240</xdr:colOff>
      <xdr:row>3</xdr:row>
      <xdr:rowOff>91440</xdr:rowOff>
    </xdr:to>
    <xdr:sp macro="" textlink="">
      <xdr:nvSpPr>
        <xdr:cNvPr id="34" name="TextBox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 txBox="1"/>
      </xdr:nvSpPr>
      <xdr:spPr>
        <a:xfrm>
          <a:off x="10979972960" y="325120"/>
          <a:ext cx="2286000" cy="5994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r" rtl="1"/>
          <a:r>
            <a:rPr lang="ar-AE" sz="2000" b="1" cap="none" spc="0" baseline="0">
              <a:ln w="12700">
                <a:solidFill>
                  <a:schemeClr val="accent1">
                    <a:lumMod val="75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  <a:reflection blurRad="6350" stA="55000" endA="50" endPos="85000" dir="5400000" sy="-100000" algn="bl" rotWithShape="0"/>
              </a:effectLst>
              <a:latin typeface="ADLaM Display" panose="02010000000000000000" pitchFamily="2" charset="77"/>
              <a:ea typeface="ADLaM Display" panose="02010000000000000000" pitchFamily="2" charset="77"/>
              <a:cs typeface="ADLaM Display" panose="02010000000000000000" pitchFamily="2" charset="77"/>
            </a:rPr>
            <a:t> </a:t>
          </a:r>
          <a:r>
            <a:rPr lang="en-US" sz="2000" b="1" cap="none" spc="0" baseline="0">
              <a:ln w="12700">
                <a:solidFill>
                  <a:schemeClr val="accent1">
                    <a:lumMod val="75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  <a:reflection blurRad="6350" stA="55000" endA="50" endPos="85000" dir="5400000" sy="-100000" algn="bl" rotWithShape="0"/>
              </a:effectLst>
              <a:latin typeface="ADLaM Display" panose="02010000000000000000" pitchFamily="2" charset="77"/>
              <a:ea typeface="ADLaM Display" panose="02010000000000000000" pitchFamily="2" charset="77"/>
              <a:cs typeface="ADLaM Display" panose="02010000000000000000" pitchFamily="2" charset="77"/>
            </a:rPr>
            <a:t>MINI PROJECTS</a:t>
          </a:r>
          <a:endParaRPr lang="en-US" sz="2000" b="1" cap="none" spc="0">
            <a:ln w="12700">
              <a:solidFill>
                <a:schemeClr val="accent1">
                  <a:lumMod val="75000"/>
                </a:schemeClr>
              </a:solidFill>
              <a:prstDash val="solid"/>
            </a:ln>
            <a:solidFill>
              <a:schemeClr val="bg1"/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  <a:reflection blurRad="6350" stA="55000" endA="50" endPos="85000" dir="5400000" sy="-100000" algn="bl" rotWithShape="0"/>
            </a:effectLst>
            <a:latin typeface="ADLaM Display" panose="02010000000000000000" pitchFamily="2" charset="77"/>
            <a:ea typeface="ADLaM Display" panose="02010000000000000000" pitchFamily="2" charset="77"/>
            <a:cs typeface="ADLaM Display" panose="02010000000000000000" pitchFamily="2" charset="77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123827</xdr:colOff>
      <xdr:row>0</xdr:row>
      <xdr:rowOff>0</xdr:rowOff>
    </xdr:from>
    <xdr:to>
      <xdr:col>1</xdr:col>
      <xdr:colOff>142876</xdr:colOff>
      <xdr:row>3</xdr:row>
      <xdr:rowOff>161924</xdr:rowOff>
    </xdr:to>
    <xdr:pic>
      <xdr:nvPicPr>
        <xdr:cNvPr id="2" name="Picture 1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40700149" y="0"/>
          <a:ext cx="704849" cy="704849"/>
        </a:xfrm>
        <a:prstGeom prst="rect">
          <a:avLst/>
        </a:prstGeom>
      </xdr:spPr>
    </xdr:pic>
    <xdr:clientData/>
  </xdr:twoCellAnchor>
  <xdr:twoCellAnchor>
    <xdr:from>
      <xdr:col>0</xdr:col>
      <xdr:colOff>38101</xdr:colOff>
      <xdr:row>2</xdr:row>
      <xdr:rowOff>38099</xdr:rowOff>
    </xdr:from>
    <xdr:to>
      <xdr:col>0</xdr:col>
      <xdr:colOff>666750</xdr:colOff>
      <xdr:row>3</xdr:row>
      <xdr:rowOff>114300</xdr:rowOff>
    </xdr:to>
    <xdr:sp macro="" textlink="">
      <xdr:nvSpPr>
        <xdr:cNvPr id="3" name="TextBox 2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11240862075" y="400049"/>
          <a:ext cx="628649" cy="25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oneCellAnchor>
    <xdr:from>
      <xdr:col>1</xdr:col>
      <xdr:colOff>406401</xdr:colOff>
      <xdr:row>0</xdr:row>
      <xdr:rowOff>9525</xdr:rowOff>
    </xdr:from>
    <xdr:ext cx="2114549" cy="485776"/>
    <xdr:sp macro="" textlink="">
      <xdr:nvSpPr>
        <xdr:cNvPr id="4" name="Down Arrow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1031835950" y="9525"/>
          <a:ext cx="2114549" cy="485776"/>
        </a:xfrm>
        <a:prstGeom prst="downArrow">
          <a:avLst/>
        </a:prstGeom>
        <a:solidFill>
          <a:schemeClr val="accent1">
            <a:alpha val="35000"/>
          </a:schemeClr>
        </a:solidFill>
        <a:ln cmpd="dbl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ctr" rtl="1"/>
          <a:endParaRPr lang="en-US" sz="1050" b="1">
            <a:solidFill>
              <a:schemeClr val="tx1"/>
            </a:solidFill>
          </a:endParaRPr>
        </a:p>
      </xdr:txBody>
    </xdr:sp>
    <xdr:clientData/>
  </xdr:oneCellAnchor>
  <xdr:twoCellAnchor>
    <xdr:from>
      <xdr:col>1</xdr:col>
      <xdr:colOff>955675</xdr:colOff>
      <xdr:row>0</xdr:row>
      <xdr:rowOff>38100</xdr:rowOff>
    </xdr:from>
    <xdr:to>
      <xdr:col>1</xdr:col>
      <xdr:colOff>1936750</xdr:colOff>
      <xdr:row>2</xdr:row>
      <xdr:rowOff>142875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11032420150" y="38100"/>
          <a:ext cx="981075" cy="460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100" b="1">
              <a:solidFill>
                <a:schemeClr val="dk1"/>
              </a:solidFill>
              <a:latin typeface="+mn-lt"/>
              <a:ea typeface="+mn-ea"/>
              <a:cs typeface="+mn-cs"/>
            </a:rPr>
            <a:t>تسجيل المشاريع الجديدة</a:t>
          </a:r>
          <a:endParaRPr lang="en-US" sz="11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 rtl="1"/>
          <a:endParaRPr lang="en-US" sz="1100"/>
        </a:p>
      </xdr:txBody>
    </xdr:sp>
    <xdr:clientData/>
  </xdr:twoCellAnchor>
  <xdr:oneCellAnchor>
    <xdr:from>
      <xdr:col>2</xdr:col>
      <xdr:colOff>57150</xdr:colOff>
      <xdr:row>0</xdr:row>
      <xdr:rowOff>9525</xdr:rowOff>
    </xdr:from>
    <xdr:ext cx="2114549" cy="485776"/>
    <xdr:sp macro="" textlink="">
      <xdr:nvSpPr>
        <xdr:cNvPr id="6" name="Down Arrow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11235451876" y="9525"/>
          <a:ext cx="2114549" cy="485776"/>
        </a:xfrm>
        <a:prstGeom prst="downArrow">
          <a:avLst/>
        </a:prstGeom>
        <a:solidFill>
          <a:schemeClr val="accent1">
            <a:alpha val="35000"/>
          </a:schemeClr>
        </a:solidFill>
        <a:ln cmpd="dbl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ctr" rtl="1"/>
          <a:r>
            <a:rPr lang="ar-AE" sz="1200" b="1">
              <a:solidFill>
                <a:schemeClr val="tx1"/>
              </a:solidFill>
            </a:rPr>
            <a:t>إدخال</a:t>
          </a:r>
          <a:r>
            <a:rPr lang="ar-AE" sz="1200" b="1" baseline="0">
              <a:solidFill>
                <a:schemeClr val="tx1"/>
              </a:solidFill>
            </a:rPr>
            <a:t> قيم الفواتير</a:t>
          </a:r>
          <a:endParaRPr lang="en-US" sz="1200" b="1">
            <a:solidFill>
              <a:schemeClr val="tx1"/>
            </a:solidFill>
          </a:endParaRPr>
        </a:p>
      </xdr:txBody>
    </xdr:sp>
    <xdr:clientData/>
  </xdr:oneCellAnchor>
  <xdr:oneCellAnchor>
    <xdr:from>
      <xdr:col>7</xdr:col>
      <xdr:colOff>38100</xdr:colOff>
      <xdr:row>0</xdr:row>
      <xdr:rowOff>0</xdr:rowOff>
    </xdr:from>
    <xdr:ext cx="2114549" cy="485776"/>
    <xdr:sp macro="" textlink="">
      <xdr:nvSpPr>
        <xdr:cNvPr id="7" name="Down Arrow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11233680226" y="0"/>
          <a:ext cx="2114549" cy="485776"/>
        </a:xfrm>
        <a:prstGeom prst="downArrow">
          <a:avLst/>
        </a:prstGeom>
        <a:solidFill>
          <a:schemeClr val="accent1">
            <a:alpha val="35000"/>
          </a:schemeClr>
        </a:solidFill>
        <a:ln cmpd="dbl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ctr" rtl="1"/>
          <a:endParaRPr lang="en-US" sz="1050" b="1">
            <a:solidFill>
              <a:schemeClr val="tx1"/>
            </a:solidFill>
          </a:endParaRPr>
        </a:p>
      </xdr:txBody>
    </xdr:sp>
    <xdr:clientData/>
  </xdr:oneCellAnchor>
  <xdr:twoCellAnchor>
    <xdr:from>
      <xdr:col>7</xdr:col>
      <xdr:colOff>609600</xdr:colOff>
      <xdr:row>0</xdr:row>
      <xdr:rowOff>38100</xdr:rowOff>
    </xdr:from>
    <xdr:to>
      <xdr:col>7</xdr:col>
      <xdr:colOff>1590675</xdr:colOff>
      <xdr:row>2</xdr:row>
      <xdr:rowOff>142875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>
          <a:off x="11234242200" y="38100"/>
          <a:ext cx="981075" cy="4667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100" b="1">
              <a:solidFill>
                <a:schemeClr val="dk1"/>
              </a:solidFill>
              <a:latin typeface="+mn-lt"/>
              <a:ea typeface="+mn-ea"/>
              <a:cs typeface="+mn-cs"/>
            </a:rPr>
            <a:t>تسجيل أسماء الموظفين</a:t>
          </a:r>
          <a:endParaRPr lang="en-US" sz="11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 rtl="1"/>
          <a:endParaRPr lang="en-US" sz="1100"/>
        </a:p>
      </xdr:txBody>
    </xdr:sp>
    <xdr:clientData/>
  </xdr:twoCellAnchor>
  <xdr:oneCellAnchor>
    <xdr:from>
      <xdr:col>8</xdr:col>
      <xdr:colOff>114299</xdr:colOff>
      <xdr:row>0</xdr:row>
      <xdr:rowOff>0</xdr:rowOff>
    </xdr:from>
    <xdr:ext cx="2114549" cy="485776"/>
    <xdr:sp macro="" textlink="">
      <xdr:nvSpPr>
        <xdr:cNvPr id="9" name="Down Arrow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11021548952" y="0"/>
          <a:ext cx="2114549" cy="485776"/>
        </a:xfrm>
        <a:prstGeom prst="downArrow">
          <a:avLst/>
        </a:prstGeom>
        <a:solidFill>
          <a:schemeClr val="accent1">
            <a:alpha val="35000"/>
          </a:schemeClr>
        </a:solidFill>
        <a:ln cmpd="dbl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wrap="square" rtlCol="0" anchor="ctr">
          <a:noAutofit/>
        </a:bodyPr>
        <a:lstStyle/>
        <a:p>
          <a:pPr algn="ctr" rtl="1"/>
          <a:endParaRPr lang="en-US" sz="1050" b="1">
            <a:solidFill>
              <a:schemeClr val="tx1"/>
            </a:solidFill>
          </a:endParaRPr>
        </a:p>
      </xdr:txBody>
    </xdr:sp>
    <xdr:clientData/>
  </xdr:oneCellAnchor>
  <xdr:twoCellAnchor>
    <xdr:from>
      <xdr:col>9</xdr:col>
      <xdr:colOff>209550</xdr:colOff>
      <xdr:row>0</xdr:row>
      <xdr:rowOff>28575</xdr:rowOff>
    </xdr:from>
    <xdr:to>
      <xdr:col>9</xdr:col>
      <xdr:colOff>1190625</xdr:colOff>
      <xdr:row>2</xdr:row>
      <xdr:rowOff>133350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11022142675" y="28575"/>
          <a:ext cx="981075" cy="460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ar-AE" sz="1100" b="1">
              <a:solidFill>
                <a:schemeClr val="dk1"/>
              </a:solidFill>
              <a:latin typeface="+mn-lt"/>
              <a:ea typeface="+mn-ea"/>
              <a:cs typeface="+mn-cs"/>
            </a:rPr>
            <a:t>تسجيل أسماء</a:t>
          </a:r>
          <a:r>
            <a:rPr lang="ar-AE" sz="11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الموردين</a:t>
          </a:r>
          <a:endParaRPr lang="en-US" sz="11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 rtl="1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380999</xdr:colOff>
      <xdr:row>0</xdr:row>
      <xdr:rowOff>66675</xdr:rowOff>
    </xdr:from>
    <xdr:to>
      <xdr:col>8</xdr:col>
      <xdr:colOff>0</xdr:colOff>
      <xdr:row>3</xdr:row>
      <xdr:rowOff>104775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1024463600" y="66675"/>
          <a:ext cx="10464801" cy="5715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المصاريف المباشرة - </a:t>
          </a:r>
          <a:r>
            <a:rPr lang="en-US" sz="1800" b="1">
              <a:latin typeface="Comic Sans MS" pitchFamily="66" charset="0"/>
            </a:rPr>
            <a:t>Expenses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247649</xdr:colOff>
      <xdr:row>3</xdr:row>
      <xdr:rowOff>161924</xdr:rowOff>
    </xdr:to>
    <xdr:pic>
      <xdr:nvPicPr>
        <xdr:cNvPr id="5" name="Picture 4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9233301" y="0"/>
          <a:ext cx="704849" cy="704849"/>
        </a:xfrm>
        <a:prstGeom prst="rect">
          <a:avLst/>
        </a:prstGeom>
      </xdr:spPr>
    </xdr:pic>
    <xdr:clientData/>
  </xdr:twoCellAnchor>
  <xdr:twoCellAnchor>
    <xdr:from>
      <xdr:col>0</xdr:col>
      <xdr:colOff>19050</xdr:colOff>
      <xdr:row>2</xdr:row>
      <xdr:rowOff>28575</xdr:rowOff>
    </xdr:from>
    <xdr:to>
      <xdr:col>1</xdr:col>
      <xdr:colOff>190499</xdr:colOff>
      <xdr:row>3</xdr:row>
      <xdr:rowOff>104776</xdr:rowOff>
    </xdr:to>
    <xdr:sp macro="" textlink="">
      <xdr:nvSpPr>
        <xdr:cNvPr id="6" name="TextBox 5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11239290451" y="390525"/>
          <a:ext cx="628649" cy="25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28575</xdr:rowOff>
    </xdr:from>
    <xdr:to>
      <xdr:col>1</xdr:col>
      <xdr:colOff>190499</xdr:colOff>
      <xdr:row>3</xdr:row>
      <xdr:rowOff>104776</xdr:rowOff>
    </xdr:to>
    <xdr:sp macro="" textlink="">
      <xdr:nvSpPr>
        <xdr:cNvPr id="5" name="TextBox 4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/>
      </xdr:nvSpPr>
      <xdr:spPr>
        <a:xfrm>
          <a:off x="11239290451" y="390525"/>
          <a:ext cx="628649" cy="25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>
    <xdr:from>
      <xdr:col>1</xdr:col>
      <xdr:colOff>406400</xdr:colOff>
      <xdr:row>0</xdr:row>
      <xdr:rowOff>88900</xdr:rowOff>
    </xdr:from>
    <xdr:to>
      <xdr:col>5</xdr:col>
      <xdr:colOff>1422400</xdr:colOff>
      <xdr:row>3</xdr:row>
      <xdr:rowOff>127000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 txBox="1"/>
      </xdr:nvSpPr>
      <xdr:spPr>
        <a:xfrm>
          <a:off x="11023536500" y="88900"/>
          <a:ext cx="7175500" cy="5715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المصاريف الإدارية العامة</a:t>
          </a:r>
        </a:p>
        <a:p>
          <a:pPr algn="ctr" rtl="1"/>
          <a:endParaRPr lang="en-US" sz="1800" b="1">
            <a:latin typeface="Comic Sans MS" pitchFamily="66" charset="0"/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247649</xdr:colOff>
      <xdr:row>3</xdr:row>
      <xdr:rowOff>161924</xdr:rowOff>
    </xdr:to>
    <xdr:pic>
      <xdr:nvPicPr>
        <xdr:cNvPr id="8" name="Picture 7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7575951" y="0"/>
          <a:ext cx="704849" cy="70484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368299</xdr:colOff>
      <xdr:row>0</xdr:row>
      <xdr:rowOff>114300</xdr:rowOff>
    </xdr:from>
    <xdr:to>
      <xdr:col>5</xdr:col>
      <xdr:colOff>2070100</xdr:colOff>
      <xdr:row>3</xdr:row>
      <xdr:rowOff>142875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11025746300" y="114300"/>
          <a:ext cx="6667501" cy="5619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التسديد إلى الموردين</a:t>
          </a:r>
          <a:endParaRPr lang="en-US" sz="1800" b="1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6350</xdr:colOff>
      <xdr:row>2</xdr:row>
      <xdr:rowOff>142875</xdr:rowOff>
    </xdr:from>
    <xdr:to>
      <xdr:col>1</xdr:col>
      <xdr:colOff>177799</xdr:colOff>
      <xdr:row>4</xdr:row>
      <xdr:rowOff>41276</xdr:rowOff>
    </xdr:to>
    <xdr:sp macro="" textlink="">
      <xdr:nvSpPr>
        <xdr:cNvPr id="5" name="TextBox 4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11030343701" y="498475"/>
          <a:ext cx="628649" cy="2540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 editAs="oneCell">
    <xdr:from>
      <xdr:col>0</xdr:col>
      <xdr:colOff>0</xdr:colOff>
      <xdr:row>0</xdr:row>
      <xdr:rowOff>38100</xdr:rowOff>
    </xdr:from>
    <xdr:to>
      <xdr:col>1</xdr:col>
      <xdr:colOff>247649</xdr:colOff>
      <xdr:row>4</xdr:row>
      <xdr:rowOff>123824</xdr:rowOff>
    </xdr:to>
    <xdr:pic>
      <xdr:nvPicPr>
        <xdr:cNvPr id="6" name="Picture 5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030273851" y="38100"/>
          <a:ext cx="704849" cy="7969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431799</xdr:colOff>
      <xdr:row>0</xdr:row>
      <xdr:rowOff>114300</xdr:rowOff>
    </xdr:from>
    <xdr:to>
      <xdr:col>2</xdr:col>
      <xdr:colOff>1968499</xdr:colOff>
      <xdr:row>3</xdr:row>
      <xdr:rowOff>142875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 txBox="1"/>
      </xdr:nvSpPr>
      <xdr:spPr>
        <a:xfrm>
          <a:off x="11027625901" y="114300"/>
          <a:ext cx="4648200" cy="5619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التحصيل من الزبائن</a:t>
          </a:r>
          <a:endParaRPr lang="en-US" sz="1800" b="1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25399</xdr:colOff>
      <xdr:row>2</xdr:row>
      <xdr:rowOff>50800</xdr:rowOff>
    </xdr:from>
    <xdr:to>
      <xdr:col>1</xdr:col>
      <xdr:colOff>101599</xdr:colOff>
      <xdr:row>3</xdr:row>
      <xdr:rowOff>88900</xdr:rowOff>
    </xdr:to>
    <xdr:sp macro="" textlink="">
      <xdr:nvSpPr>
        <xdr:cNvPr id="8" name="TextBox 7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 txBox="1"/>
      </xdr:nvSpPr>
      <xdr:spPr>
        <a:xfrm>
          <a:off x="11031715301" y="406400"/>
          <a:ext cx="533400" cy="2159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247649</xdr:colOff>
      <xdr:row>3</xdr:row>
      <xdr:rowOff>161924</xdr:rowOff>
    </xdr:to>
    <xdr:pic>
      <xdr:nvPicPr>
        <xdr:cNvPr id="9" name="Picture 8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031569251" y="0"/>
          <a:ext cx="704849" cy="6953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596900</xdr:colOff>
      <xdr:row>0</xdr:row>
      <xdr:rowOff>47625</xdr:rowOff>
    </xdr:from>
    <xdr:to>
      <xdr:col>8</xdr:col>
      <xdr:colOff>19050</xdr:colOff>
      <xdr:row>2</xdr:row>
      <xdr:rowOff>180975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600-000007000000}"/>
            </a:ext>
          </a:extLst>
        </xdr:cNvPr>
        <xdr:cNvSpPr txBox="1"/>
      </xdr:nvSpPr>
      <xdr:spPr>
        <a:xfrm>
          <a:off x="11232102250" y="47625"/>
          <a:ext cx="9709150" cy="5651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المستحقات على الزبائن - </a:t>
          </a:r>
          <a:r>
            <a:rPr lang="en-US" sz="1800" b="1">
              <a:latin typeface="Comic Sans MS" pitchFamily="66" charset="0"/>
            </a:rPr>
            <a:t>Receivables</a:t>
          </a:r>
        </a:p>
      </xdr:txBody>
    </xdr:sp>
    <xdr:clientData/>
  </xdr:twoCellAnchor>
  <xdr:twoCellAnchor>
    <xdr:from>
      <xdr:col>0</xdr:col>
      <xdr:colOff>9525</xdr:colOff>
      <xdr:row>1</xdr:row>
      <xdr:rowOff>228600</xdr:rowOff>
    </xdr:from>
    <xdr:to>
      <xdr:col>1</xdr:col>
      <xdr:colOff>180974</xdr:colOff>
      <xdr:row>3</xdr:row>
      <xdr:rowOff>47626</xdr:rowOff>
    </xdr:to>
    <xdr:sp macro="" textlink="">
      <xdr:nvSpPr>
        <xdr:cNvPr id="8" name="TextBox 7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600-000008000000}"/>
            </a:ext>
          </a:extLst>
        </xdr:cNvPr>
        <xdr:cNvSpPr txBox="1"/>
      </xdr:nvSpPr>
      <xdr:spPr>
        <a:xfrm>
          <a:off x="11237671201" y="409575"/>
          <a:ext cx="628649" cy="3333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247649</xdr:colOff>
      <xdr:row>2</xdr:row>
      <xdr:rowOff>203200</xdr:rowOff>
    </xdr:to>
    <xdr:pic>
      <xdr:nvPicPr>
        <xdr:cNvPr id="9" name="Picture 8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6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7604526" y="0"/>
          <a:ext cx="704848" cy="695325"/>
        </a:xfrm>
        <a:prstGeom prst="rect">
          <a:avLst/>
        </a:prstGeom>
      </xdr:spPr>
    </xdr:pic>
    <xdr:clientData/>
  </xdr:twoCellAnchor>
  <xdr:twoCellAnchor>
    <xdr:from>
      <xdr:col>11</xdr:col>
      <xdr:colOff>63500</xdr:colOff>
      <xdr:row>0</xdr:row>
      <xdr:rowOff>63500</xdr:rowOff>
    </xdr:from>
    <xdr:to>
      <xdr:col>11</xdr:col>
      <xdr:colOff>558800</xdr:colOff>
      <xdr:row>3</xdr:row>
      <xdr:rowOff>203200</xdr:rowOff>
    </xdr:to>
    <xdr:sp macro="" textlink="">
      <xdr:nvSpPr>
        <xdr:cNvPr id="3" name="Right Arrow 2">
          <a:extLst>
            <a:ext uri="{FF2B5EF4-FFF2-40B4-BE49-F238E27FC236}">
              <a16:creationId xmlns:a16="http://schemas.microsoft.com/office/drawing/2014/main" id="{4E1D3ECA-B19D-8747-859E-4A2DA66491A8}"/>
            </a:ext>
          </a:extLst>
        </xdr:cNvPr>
        <xdr:cNvSpPr/>
      </xdr:nvSpPr>
      <xdr:spPr>
        <a:xfrm rot="10800000">
          <a:off x="11229416200" y="63500"/>
          <a:ext cx="495300" cy="876300"/>
        </a:xfrm>
        <a:prstGeom prst="rightArrow">
          <a:avLst/>
        </a:prstGeom>
        <a:solidFill>
          <a:srgbClr val="B9CCE5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381000</xdr:colOff>
      <xdr:row>0</xdr:row>
      <xdr:rowOff>47625</xdr:rowOff>
    </xdr:from>
    <xdr:to>
      <xdr:col>8</xdr:col>
      <xdr:colOff>0</xdr:colOff>
      <xdr:row>2</xdr:row>
      <xdr:rowOff>180975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 txBox="1"/>
      </xdr:nvSpPr>
      <xdr:spPr>
        <a:xfrm>
          <a:off x="11232235600" y="47625"/>
          <a:ext cx="6731000" cy="52705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الإلتزامات</a:t>
          </a:r>
          <a:r>
            <a:rPr lang="ar-AE" sz="1800" b="1" baseline="0">
              <a:latin typeface="Comic Sans MS" pitchFamily="66" charset="0"/>
            </a:rPr>
            <a:t> تجاه الموردين</a:t>
          </a:r>
          <a:r>
            <a:rPr lang="en-US" sz="1800" b="1" baseline="0">
              <a:latin typeface="Comic Sans MS" pitchFamily="66" charset="0"/>
            </a:rPr>
            <a:t> </a:t>
          </a:r>
          <a:r>
            <a:rPr lang="ar-AE" sz="1800" b="1" baseline="0">
              <a:latin typeface="Comic Sans MS" pitchFamily="66" charset="0"/>
            </a:rPr>
            <a:t> - </a:t>
          </a:r>
          <a:r>
            <a:rPr lang="en-US" sz="1800" b="1" baseline="0">
              <a:latin typeface="Comic Sans MS" pitchFamily="66" charset="0"/>
            </a:rPr>
            <a:t>Payables</a:t>
          </a:r>
          <a:endParaRPr lang="en-US" sz="1800" b="1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9525</xdr:colOff>
      <xdr:row>1</xdr:row>
      <xdr:rowOff>228600</xdr:rowOff>
    </xdr:from>
    <xdr:to>
      <xdr:col>1</xdr:col>
      <xdr:colOff>180974</xdr:colOff>
      <xdr:row>3</xdr:row>
      <xdr:rowOff>47626</xdr:rowOff>
    </xdr:to>
    <xdr:sp macro="" textlink="">
      <xdr:nvSpPr>
        <xdr:cNvPr id="5" name="TextBox 4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SpPr txBox="1"/>
      </xdr:nvSpPr>
      <xdr:spPr>
        <a:xfrm>
          <a:off x="11237671201" y="409575"/>
          <a:ext cx="628649" cy="3333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 editAs="oneCell">
    <xdr:from>
      <xdr:col>0</xdr:col>
      <xdr:colOff>1</xdr:colOff>
      <xdr:row>0</xdr:row>
      <xdr:rowOff>0</xdr:rowOff>
    </xdr:from>
    <xdr:to>
      <xdr:col>1</xdr:col>
      <xdr:colOff>247649</xdr:colOff>
      <xdr:row>2</xdr:row>
      <xdr:rowOff>149225</xdr:rowOff>
    </xdr:to>
    <xdr:pic>
      <xdr:nvPicPr>
        <xdr:cNvPr id="6" name="Picture 5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7718826" y="0"/>
          <a:ext cx="704848" cy="600075"/>
        </a:xfrm>
        <a:prstGeom prst="rect">
          <a:avLst/>
        </a:prstGeom>
      </xdr:spPr>
    </xdr:pic>
    <xdr:clientData/>
  </xdr:twoCellAnchor>
  <xdr:twoCellAnchor>
    <xdr:from>
      <xdr:col>11</xdr:col>
      <xdr:colOff>50800</xdr:colOff>
      <xdr:row>0</xdr:row>
      <xdr:rowOff>76200</xdr:rowOff>
    </xdr:from>
    <xdr:to>
      <xdr:col>11</xdr:col>
      <xdr:colOff>546100</xdr:colOff>
      <xdr:row>3</xdr:row>
      <xdr:rowOff>292100</xdr:rowOff>
    </xdr:to>
    <xdr:sp macro="" textlink="">
      <xdr:nvSpPr>
        <xdr:cNvPr id="2" name="Right Arrow 1">
          <a:extLst>
            <a:ext uri="{FF2B5EF4-FFF2-40B4-BE49-F238E27FC236}">
              <a16:creationId xmlns:a16="http://schemas.microsoft.com/office/drawing/2014/main" id="{5B2C9A76-79A4-7823-6B69-ECA184704B65}"/>
            </a:ext>
          </a:extLst>
        </xdr:cNvPr>
        <xdr:cNvSpPr/>
      </xdr:nvSpPr>
      <xdr:spPr>
        <a:xfrm rot="10800000">
          <a:off x="11229289200" y="76200"/>
          <a:ext cx="495300" cy="876300"/>
        </a:xfrm>
        <a:prstGeom prst="rightArrow">
          <a:avLst/>
        </a:prstGeom>
        <a:solidFill>
          <a:srgbClr val="B9CCE5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r" rtl="1"/>
          <a:endParaRPr lang="en-US" sz="1100"/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63502</xdr:colOff>
      <xdr:row>0</xdr:row>
      <xdr:rowOff>85725</xdr:rowOff>
    </xdr:from>
    <xdr:to>
      <xdr:col>8</xdr:col>
      <xdr:colOff>12701</xdr:colOff>
      <xdr:row>3</xdr:row>
      <xdr:rowOff>76200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SpPr txBox="1"/>
      </xdr:nvSpPr>
      <xdr:spPr>
        <a:xfrm>
          <a:off x="11024742999" y="85725"/>
          <a:ext cx="7975599" cy="52387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 baseline="0">
              <a:latin typeface="Comic Sans MS" pitchFamily="66" charset="0"/>
            </a:rPr>
            <a:t>السلف - </a:t>
          </a:r>
          <a:r>
            <a:rPr lang="en-US" sz="1800" b="1" baseline="0">
              <a:latin typeface="Comic Sans MS" pitchFamily="66" charset="0"/>
            </a:rPr>
            <a:t>Advances</a:t>
          </a:r>
          <a:endParaRPr lang="en-US" sz="1800" b="1">
            <a:latin typeface="Comic Sans MS" pitchFamily="66" charset="0"/>
          </a:endParaRPr>
        </a:p>
      </xdr:txBody>
    </xdr:sp>
    <xdr:clientData/>
  </xdr:twoCellAnchor>
  <xdr:twoCellAnchor>
    <xdr:from>
      <xdr:col>0</xdr:col>
      <xdr:colOff>19050</xdr:colOff>
      <xdr:row>2</xdr:row>
      <xdr:rowOff>28575</xdr:rowOff>
    </xdr:from>
    <xdr:to>
      <xdr:col>1</xdr:col>
      <xdr:colOff>190499</xdr:colOff>
      <xdr:row>3</xdr:row>
      <xdr:rowOff>104776</xdr:rowOff>
    </xdr:to>
    <xdr:sp macro="" textlink="">
      <xdr:nvSpPr>
        <xdr:cNvPr id="5" name="TextBox 4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SpPr txBox="1"/>
      </xdr:nvSpPr>
      <xdr:spPr>
        <a:xfrm>
          <a:off x="11239290451" y="390525"/>
          <a:ext cx="628649" cy="25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endParaRPr lang="en-US" sz="1200" b="1">
            <a:solidFill>
              <a:schemeClr val="tx2">
                <a:lumMod val="75000"/>
              </a:schemeClr>
            </a:solidFill>
            <a:cs typeface="+mj-cs"/>
          </a:endParaRPr>
        </a:p>
      </xdr:txBody>
    </xdr:sp>
    <xdr:clientData/>
  </xdr:twoCellAnchor>
  <xdr:twoCellAnchor>
    <xdr:from>
      <xdr:col>0</xdr:col>
      <xdr:colOff>9525</xdr:colOff>
      <xdr:row>2</xdr:row>
      <xdr:rowOff>0</xdr:rowOff>
    </xdr:from>
    <xdr:to>
      <xdr:col>0</xdr:col>
      <xdr:colOff>711200</xdr:colOff>
      <xdr:row>3</xdr:row>
      <xdr:rowOff>25400</xdr:rowOff>
    </xdr:to>
    <xdr:sp macro="" textlink="">
      <xdr:nvSpPr>
        <xdr:cNvPr id="7" name="TextBox 6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SpPr txBox="1"/>
      </xdr:nvSpPr>
      <xdr:spPr>
        <a:xfrm>
          <a:off x="11030267500" y="355600"/>
          <a:ext cx="701675" cy="203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 editAs="oneCell">
    <xdr:from>
      <xdr:col>0</xdr:col>
      <xdr:colOff>114301</xdr:colOff>
      <xdr:row>0</xdr:row>
      <xdr:rowOff>25400</xdr:rowOff>
    </xdr:from>
    <xdr:to>
      <xdr:col>0</xdr:col>
      <xdr:colOff>819149</xdr:colOff>
      <xdr:row>3</xdr:row>
      <xdr:rowOff>25400</xdr:rowOff>
    </xdr:to>
    <xdr:pic>
      <xdr:nvPicPr>
        <xdr:cNvPr id="8" name="Picture 7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030159551" y="25400"/>
          <a:ext cx="704848" cy="5334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247649</xdr:colOff>
      <xdr:row>3</xdr:row>
      <xdr:rowOff>161924</xdr:rowOff>
    </xdr:to>
    <xdr:pic>
      <xdr:nvPicPr>
        <xdr:cNvPr id="2" name="Picture 1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9233301" y="0"/>
          <a:ext cx="704849" cy="704849"/>
        </a:xfrm>
        <a:prstGeom prst="rect">
          <a:avLst/>
        </a:prstGeom>
      </xdr:spPr>
    </xdr:pic>
    <xdr:clientData/>
  </xdr:twoCellAnchor>
  <xdr:twoCellAnchor>
    <xdr:from>
      <xdr:col>0</xdr:col>
      <xdr:colOff>6350</xdr:colOff>
      <xdr:row>2</xdr:row>
      <xdr:rowOff>79375</xdr:rowOff>
    </xdr:from>
    <xdr:to>
      <xdr:col>1</xdr:col>
      <xdr:colOff>177799</xdr:colOff>
      <xdr:row>3</xdr:row>
      <xdr:rowOff>219076</xdr:rowOff>
    </xdr:to>
    <xdr:sp macro="" textlink="">
      <xdr:nvSpPr>
        <xdr:cNvPr id="3" name="TextBox 2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SpPr txBox="1"/>
      </xdr:nvSpPr>
      <xdr:spPr>
        <a:xfrm>
          <a:off x="11030204001" y="485775"/>
          <a:ext cx="628649" cy="3683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>
    <xdr:from>
      <xdr:col>1</xdr:col>
      <xdr:colOff>634999</xdr:colOff>
      <xdr:row>1</xdr:row>
      <xdr:rowOff>50800</xdr:rowOff>
    </xdr:from>
    <xdr:to>
      <xdr:col>11</xdr:col>
      <xdr:colOff>1574800</xdr:colOff>
      <xdr:row>3</xdr:row>
      <xdr:rowOff>165100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F3CB11E1-51C7-A245-93DC-5CC8F1F0F578}"/>
            </a:ext>
          </a:extLst>
        </xdr:cNvPr>
        <xdr:cNvSpPr txBox="1"/>
      </xdr:nvSpPr>
      <xdr:spPr>
        <a:xfrm>
          <a:off x="11020412300" y="228600"/>
          <a:ext cx="10604501" cy="5715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ar-SA" sz="1800" b="1">
              <a:solidFill>
                <a:schemeClr val="tx1"/>
              </a:solidFill>
              <a:latin typeface="+mn-lt"/>
              <a:ea typeface="+mn-ea"/>
              <a:cs typeface="+mn-cs"/>
            </a:rPr>
            <a:t>نـتـيـجـة الأعــمـال</a:t>
          </a:r>
          <a:endParaRPr lang="ar-SA" sz="1800" b="1" baseline="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247649</xdr:colOff>
      <xdr:row>3</xdr:row>
      <xdr:rowOff>161924</xdr:rowOff>
    </xdr:to>
    <xdr:pic>
      <xdr:nvPicPr>
        <xdr:cNvPr id="4" name="Picture 3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239233301" y="0"/>
          <a:ext cx="704849" cy="704849"/>
        </a:xfrm>
        <a:prstGeom prst="rect">
          <a:avLst/>
        </a:prstGeom>
      </xdr:spPr>
    </xdr:pic>
    <xdr:clientData/>
  </xdr:twoCellAnchor>
  <xdr:twoCellAnchor>
    <xdr:from>
      <xdr:col>0</xdr:col>
      <xdr:colOff>19050</xdr:colOff>
      <xdr:row>2</xdr:row>
      <xdr:rowOff>28575</xdr:rowOff>
    </xdr:from>
    <xdr:to>
      <xdr:col>1</xdr:col>
      <xdr:colOff>190499</xdr:colOff>
      <xdr:row>3</xdr:row>
      <xdr:rowOff>104776</xdr:rowOff>
    </xdr:to>
    <xdr:sp macro="" textlink="">
      <xdr:nvSpPr>
        <xdr:cNvPr id="5" name="TextBox 4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SpPr txBox="1"/>
      </xdr:nvSpPr>
      <xdr:spPr>
        <a:xfrm>
          <a:off x="11239290451" y="390525"/>
          <a:ext cx="628649" cy="2571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>
    <xdr:from>
      <xdr:col>1</xdr:col>
      <xdr:colOff>650240</xdr:colOff>
      <xdr:row>1</xdr:row>
      <xdr:rowOff>9524</xdr:rowOff>
    </xdr:from>
    <xdr:to>
      <xdr:col>6</xdr:col>
      <xdr:colOff>629920</xdr:colOff>
      <xdr:row>4</xdr:row>
      <xdr:rowOff>28574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SpPr txBox="1"/>
      </xdr:nvSpPr>
      <xdr:spPr>
        <a:xfrm>
          <a:off x="10981933840" y="192404"/>
          <a:ext cx="6817360" cy="567690"/>
        </a:xfrm>
        <a:prstGeom prst="rect">
          <a:avLst/>
        </a:prstGeom>
        <a:solidFill>
          <a:srgbClr val="B9CCE5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 baseline="0">
              <a:latin typeface="Comic Sans MS" pitchFamily="66" charset="0"/>
            </a:rPr>
            <a:t>التقرير المالي - بيان النشاط</a:t>
          </a:r>
          <a:endParaRPr lang="en-US" sz="1800" b="1">
            <a:latin typeface="Comic Sans MS" pitchFamily="66" charset="0"/>
          </a:endParaRPr>
        </a:p>
      </xdr:txBody>
    </xdr:sp>
    <xdr:clientData/>
  </xdr:twoCellAnchor>
  <xdr:twoCellAnchor>
    <xdr:from>
      <xdr:col>7</xdr:col>
      <xdr:colOff>182880</xdr:colOff>
      <xdr:row>6</xdr:row>
      <xdr:rowOff>8890</xdr:rowOff>
    </xdr:from>
    <xdr:to>
      <xdr:col>10</xdr:col>
      <xdr:colOff>294640</xdr:colOff>
      <xdr:row>18</xdr:row>
      <xdr:rowOff>142240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12700</xdr:rowOff>
    </xdr:from>
    <xdr:to>
      <xdr:col>0</xdr:col>
      <xdr:colOff>609599</xdr:colOff>
      <xdr:row>3</xdr:row>
      <xdr:rowOff>53976</xdr:rowOff>
    </xdr:to>
    <xdr:sp macro="" textlink="">
      <xdr:nvSpPr>
        <xdr:cNvPr id="2" name="TextBox 1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13528001901" y="469900"/>
          <a:ext cx="609599" cy="219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>
    <xdr:from>
      <xdr:col>1</xdr:col>
      <xdr:colOff>304800</xdr:colOff>
      <xdr:row>0</xdr:row>
      <xdr:rowOff>114300</xdr:rowOff>
    </xdr:from>
    <xdr:to>
      <xdr:col>3</xdr:col>
      <xdr:colOff>5181600</xdr:colOff>
      <xdr:row>4</xdr:row>
      <xdr:rowOff>7017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SpPr txBox="1"/>
      </xdr:nvSpPr>
      <xdr:spPr>
        <a:xfrm>
          <a:off x="13522007500" y="114300"/>
          <a:ext cx="7048500" cy="71821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الصندوق - </a:t>
          </a:r>
          <a:r>
            <a:rPr lang="en-US" sz="1800" b="1">
              <a:latin typeface="Comic Sans MS" pitchFamily="66" charset="0"/>
            </a:rPr>
            <a:t>Cash</a:t>
          </a:r>
        </a:p>
      </xdr:txBody>
    </xdr:sp>
    <xdr:clientData/>
  </xdr:twoCellAnchor>
  <xdr:twoCellAnchor editAs="oneCell">
    <xdr:from>
      <xdr:col>0</xdr:col>
      <xdr:colOff>0</xdr:colOff>
      <xdr:row>0</xdr:row>
      <xdr:rowOff>38100</xdr:rowOff>
    </xdr:from>
    <xdr:to>
      <xdr:col>1</xdr:col>
      <xdr:colOff>114299</xdr:colOff>
      <xdr:row>3</xdr:row>
      <xdr:rowOff>98424</xdr:rowOff>
    </xdr:to>
    <xdr:pic>
      <xdr:nvPicPr>
        <xdr:cNvPr id="4" name="Picture 3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527836801" y="38100"/>
          <a:ext cx="774699" cy="695324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12700</xdr:rowOff>
    </xdr:from>
    <xdr:to>
      <xdr:col>0</xdr:col>
      <xdr:colOff>609599</xdr:colOff>
      <xdr:row>3</xdr:row>
      <xdr:rowOff>53976</xdr:rowOff>
    </xdr:to>
    <xdr:sp macro="" textlink="">
      <xdr:nvSpPr>
        <xdr:cNvPr id="2" name="TextBox 1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13528001901" y="469900"/>
          <a:ext cx="609599" cy="21907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en-US" sz="1200" b="1">
              <a:solidFill>
                <a:schemeClr val="tx2">
                  <a:lumMod val="75000"/>
                </a:schemeClr>
              </a:solidFill>
              <a:cs typeface="+mj-cs"/>
            </a:rPr>
            <a:t>BACK</a:t>
          </a:r>
        </a:p>
      </xdr:txBody>
    </xdr:sp>
    <xdr:clientData/>
  </xdr:twoCellAnchor>
  <xdr:twoCellAnchor>
    <xdr:from>
      <xdr:col>1</xdr:col>
      <xdr:colOff>254000</xdr:colOff>
      <xdr:row>0</xdr:row>
      <xdr:rowOff>114300</xdr:rowOff>
    </xdr:from>
    <xdr:to>
      <xdr:col>4</xdr:col>
      <xdr:colOff>0</xdr:colOff>
      <xdr:row>4</xdr:row>
      <xdr:rowOff>7017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SpPr txBox="1"/>
      </xdr:nvSpPr>
      <xdr:spPr>
        <a:xfrm>
          <a:off x="13521994800" y="114300"/>
          <a:ext cx="5778500" cy="718217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1"/>
          <a:r>
            <a:rPr lang="ar-AE" sz="1800" b="1">
              <a:latin typeface="Comic Sans MS" pitchFamily="66" charset="0"/>
            </a:rPr>
            <a:t>البنك - </a:t>
          </a:r>
          <a:r>
            <a:rPr lang="en-US" sz="1800" b="1">
              <a:latin typeface="Comic Sans MS" pitchFamily="66" charset="0"/>
            </a:rPr>
            <a:t>Bank</a:t>
          </a:r>
        </a:p>
      </xdr:txBody>
    </xdr:sp>
    <xdr:clientData/>
  </xdr:twoCellAnchor>
  <xdr:twoCellAnchor editAs="oneCell">
    <xdr:from>
      <xdr:col>0</xdr:col>
      <xdr:colOff>0</xdr:colOff>
      <xdr:row>0</xdr:row>
      <xdr:rowOff>38100</xdr:rowOff>
    </xdr:from>
    <xdr:to>
      <xdr:col>1</xdr:col>
      <xdr:colOff>114299</xdr:colOff>
      <xdr:row>4</xdr:row>
      <xdr:rowOff>22224</xdr:rowOff>
    </xdr:to>
    <xdr:pic>
      <xdr:nvPicPr>
        <xdr:cNvPr id="4" name="Picture 3" descr="Redo.png">
          <a:hlinkClick xmlns:r="http://schemas.openxmlformats.org/officeDocument/2006/relationships" r:id="rId1" tooltip="عودة إلى الصفحة الرئيسية"/>
          <a:extLst>
            <a:ext uri="{FF2B5EF4-FFF2-40B4-BE49-F238E27FC236}">
              <a16:creationId xmlns:a16="http://schemas.microsoft.com/office/drawing/2014/main" id="{00000000-0008-0000-0C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3527836801" y="38100"/>
          <a:ext cx="774699" cy="6953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yhamento@yahoo.com?subject=&#1576;&#1585;&#1606;&#1575;&#1605;&#1580;%20&#1576;&#1610;&#1575;&#1606;%20&#1575;&#1604;&#1606;&#1588;&#1575;&#1591;%20Activity%20Statement%20-%20&#1571;&#1608;&#1575;&#1580;&#1607;%20&#1605;&#1588;&#1603;&#1604;&#1577;%20&#1601;&#1610;%20.....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Y41"/>
  <sheetViews>
    <sheetView showGridLines="0" showRowColHeaders="0" rightToLeft="1" tabSelected="1" zoomScale="125" zoomScaleNormal="120" workbookViewId="0">
      <selection activeCell="M8" sqref="M8"/>
    </sheetView>
  </sheetViews>
  <sheetFormatPr baseColWidth="10" defaultColWidth="8.83203125" defaultRowHeight="19" outlineLevelCol="1" x14ac:dyDescent="0.15"/>
  <cols>
    <col min="1" max="1" width="5.83203125" customWidth="1"/>
    <col min="3" max="3" width="9" customWidth="1"/>
    <col min="6" max="6" width="3.1640625" customWidth="1"/>
    <col min="10" max="10" width="25.5" customWidth="1"/>
    <col min="11" max="11" width="2.33203125" customWidth="1" outlineLevel="1"/>
    <col min="12" max="12" width="4.1640625" style="10" customWidth="1" outlineLevel="1"/>
    <col min="13" max="17" width="7.5" style="10" customWidth="1" outlineLevel="1"/>
    <col min="18" max="18" width="7.5" customWidth="1" outlineLevel="1"/>
    <col min="19" max="21" width="9.1640625" customWidth="1" outlineLevel="1"/>
    <col min="22" max="22" width="9.33203125" customWidth="1" outlineLevel="1"/>
  </cols>
  <sheetData>
    <row r="1" spans="2:22" ht="24" customHeight="1" x14ac:dyDescent="0.15">
      <c r="L1"/>
      <c r="M1"/>
      <c r="N1"/>
      <c r="O1"/>
      <c r="P1"/>
      <c r="Q1"/>
    </row>
    <row r="2" spans="2:22" ht="27.75" customHeight="1" x14ac:dyDescent="0.15">
      <c r="L2"/>
      <c r="M2"/>
      <c r="N2"/>
      <c r="O2"/>
      <c r="P2"/>
      <c r="Q2"/>
    </row>
    <row r="3" spans="2:22" ht="14" x14ac:dyDescent="0.15">
      <c r="C3" s="85"/>
      <c r="D3" s="85"/>
      <c r="E3" s="85"/>
      <c r="F3" s="85"/>
      <c r="G3" s="85"/>
      <c r="H3" s="85"/>
      <c r="I3" s="85"/>
      <c r="L3"/>
      <c r="M3"/>
      <c r="N3"/>
      <c r="O3"/>
      <c r="P3"/>
      <c r="Q3"/>
    </row>
    <row r="4" spans="2:22" ht="39" customHeight="1" x14ac:dyDescent="0.15">
      <c r="C4" s="88">
        <f ca="1">TODAY()</f>
        <v>45910</v>
      </c>
      <c r="D4" s="88"/>
      <c r="E4" s="88"/>
      <c r="F4" s="88"/>
      <c r="G4" s="88"/>
      <c r="H4" s="88"/>
      <c r="I4" s="88"/>
      <c r="L4"/>
      <c r="M4"/>
      <c r="N4"/>
      <c r="O4"/>
      <c r="P4"/>
      <c r="Q4"/>
    </row>
    <row r="5" spans="2:22" ht="44.25" customHeight="1" x14ac:dyDescent="0.15">
      <c r="B5" s="86"/>
      <c r="C5" s="87"/>
      <c r="D5" s="87"/>
      <c r="E5" s="87"/>
      <c r="L5"/>
      <c r="M5"/>
      <c r="N5"/>
      <c r="O5"/>
      <c r="P5"/>
      <c r="Q5"/>
    </row>
    <row r="6" spans="2:22" ht="44.25" customHeight="1" x14ac:dyDescent="0.15">
      <c r="L6" s="9"/>
      <c r="M6" s="9"/>
      <c r="N6" s="9"/>
      <c r="O6" s="9"/>
      <c r="P6" s="9"/>
      <c r="Q6" s="9"/>
    </row>
    <row r="7" spans="2:22" ht="44.25" customHeight="1" x14ac:dyDescent="0.15"/>
    <row r="8" spans="2:22" ht="44.25" customHeight="1" x14ac:dyDescent="0.15"/>
    <row r="9" spans="2:22" ht="44.25" customHeight="1" x14ac:dyDescent="0.15"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</row>
    <row r="10" spans="2:22" ht="44.25" customHeight="1" x14ac:dyDescent="0.15"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</row>
    <row r="11" spans="2:22" ht="21" customHeight="1" x14ac:dyDescent="0.15">
      <c r="B11" s="130" t="s">
        <v>99</v>
      </c>
      <c r="C11" s="130"/>
      <c r="D11" s="130"/>
      <c r="E11" s="130"/>
      <c r="F11" s="130"/>
      <c r="G11" s="130"/>
      <c r="H11" s="130"/>
      <c r="I11" s="130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</row>
    <row r="12" spans="2:22" ht="12.75" customHeight="1" x14ac:dyDescent="0.15"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2:22" ht="44.25" customHeight="1" x14ac:dyDescent="0.15"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</row>
    <row r="14" spans="2:22" ht="44.25" customHeight="1" x14ac:dyDescent="0.15"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</row>
    <row r="15" spans="2:22" x14ac:dyDescent="0.15"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</row>
    <row r="16" spans="2:22" x14ac:dyDescent="0.15"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2:25" x14ac:dyDescent="0.15"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2:25" x14ac:dyDescent="0.15"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</row>
    <row r="19" spans="12:25" x14ac:dyDescent="0.15"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Y19" t="s">
        <v>98</v>
      </c>
    </row>
    <row r="20" spans="12:25" x14ac:dyDescent="0.15"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</row>
    <row r="21" spans="12:25" x14ac:dyDescent="0.15"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</row>
    <row r="22" spans="12:25" x14ac:dyDescent="0.15"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</row>
    <row r="23" spans="12:25" x14ac:dyDescent="0.15"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</row>
    <row r="24" spans="12:25" x14ac:dyDescent="0.15"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</row>
    <row r="25" spans="12:25" x14ac:dyDescent="0.15"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</row>
    <row r="26" spans="12:25" x14ac:dyDescent="0.15"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</row>
    <row r="27" spans="12:25" x14ac:dyDescent="0.15"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</row>
    <row r="28" spans="12:25" x14ac:dyDescent="0.15"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</row>
    <row r="29" spans="12:25" x14ac:dyDescent="0.15"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</row>
    <row r="30" spans="12:25" x14ac:dyDescent="0.15"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</row>
    <row r="31" spans="12:25" x14ac:dyDescent="0.15"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</row>
    <row r="32" spans="12:25" x14ac:dyDescent="0.15"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</row>
    <row r="33" spans="11:22" x14ac:dyDescent="0.15"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</row>
    <row r="34" spans="11:22" x14ac:dyDescent="0.15"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</row>
    <row r="35" spans="11:22" x14ac:dyDescent="0.15"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</row>
    <row r="36" spans="11:22" x14ac:dyDescent="0.15"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</row>
    <row r="37" spans="11:22" x14ac:dyDescent="0.15">
      <c r="K37" s="12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</row>
    <row r="38" spans="11:22" x14ac:dyDescent="0.15">
      <c r="K38" s="12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</row>
    <row r="39" spans="11:22" x14ac:dyDescent="0.15"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</row>
    <row r="40" spans="11:22" x14ac:dyDescent="0.15"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</row>
    <row r="41" spans="11:22" x14ac:dyDescent="0.15"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</row>
  </sheetData>
  <sheetProtection algorithmName="SHA-512" hashValue="3z0GPiMKEr/q52laSrzJRXdrpTKHNzAiuOEFqxpWU3huYL/uCMV6ffSU1arBXu7Bc2wKlnb6vknTwnH4zP1eqg==" saltValue="OkOW/bYHiKx7+WhC4toXrQ==" spinCount="100000" sheet="1" objects="1" scenarios="1"/>
  <mergeCells count="5">
    <mergeCell ref="B11:I11"/>
    <mergeCell ref="C3:I3"/>
    <mergeCell ref="B5:E5"/>
    <mergeCell ref="C4:I4"/>
    <mergeCell ref="L10:V10"/>
  </mergeCells>
  <hyperlinks>
    <hyperlink ref="B11:G11" r:id="rId1" display="          Powered by : Ayhamento" xr:uid="{00000000-0004-0000-0000-000000000000}"/>
    <hyperlink ref="O37" location="'Cash-N-Out'!C1" tooltip="Back" display="'Cash-N-Out'!C1" xr:uid="{F695CE02-ED81-3643-AD83-6BBA45593CEE}"/>
  </hyperlinks>
  <pageMargins left="0.7" right="0.7" top="0.75" bottom="0.75" header="0.3" footer="0.3"/>
  <pageSetup scale="84" orientation="portrait" horizontalDpi="0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AC211"/>
  <sheetViews>
    <sheetView showGridLines="0" showRowColHeaders="0" rightToLeft="1" zoomScaleNormal="100" workbookViewId="0">
      <pane ySplit="4" topLeftCell="A5" activePane="bottomLeft" state="frozen"/>
      <selection pane="bottomLeft" activeCell="G20" sqref="G20"/>
    </sheetView>
  </sheetViews>
  <sheetFormatPr baseColWidth="10" defaultColWidth="8.83203125" defaultRowHeight="14" x14ac:dyDescent="0.15"/>
  <cols>
    <col min="2" max="2" width="39.1640625" customWidth="1"/>
    <col min="3" max="3" width="2.1640625" customWidth="1"/>
    <col min="4" max="4" width="24" customWidth="1"/>
    <col min="5" max="5" width="2.6640625" customWidth="1"/>
    <col min="6" max="6" width="13.5" customWidth="1"/>
    <col min="7" max="7" width="29" customWidth="1"/>
    <col min="8" max="8" width="28.33203125" customWidth="1"/>
    <col min="9" max="9" width="5.83203125" customWidth="1"/>
    <col min="10" max="10" width="19.33203125" customWidth="1"/>
    <col min="11" max="11" width="4.33203125" customWidth="1"/>
    <col min="12" max="12" width="20.1640625" customWidth="1"/>
  </cols>
  <sheetData>
    <row r="1" spans="1:29" x14ac:dyDescent="0.15">
      <c r="AC1" s="3"/>
    </row>
    <row r="4" spans="1:29" ht="20" x14ac:dyDescent="0.2">
      <c r="B4" s="81" t="s">
        <v>1</v>
      </c>
      <c r="C4" s="20"/>
      <c r="D4" s="81" t="s">
        <v>95</v>
      </c>
      <c r="E4" s="20"/>
      <c r="F4" s="81" t="s">
        <v>48</v>
      </c>
      <c r="G4" s="20"/>
      <c r="H4" s="81" t="s">
        <v>2</v>
      </c>
      <c r="I4" s="20"/>
      <c r="J4" s="81" t="s">
        <v>3</v>
      </c>
      <c r="K4" s="21"/>
      <c r="L4" s="81" t="s">
        <v>0</v>
      </c>
      <c r="AC4" s="1" t="str">
        <f>"B"&amp;SUM(AC5:AC1000)+1</f>
        <v>B16</v>
      </c>
    </row>
    <row r="5" spans="1:29" ht="29" customHeight="1" x14ac:dyDescent="0.15">
      <c r="H5" s="80" t="s">
        <v>60</v>
      </c>
      <c r="I5" s="17"/>
      <c r="J5" s="80" t="s">
        <v>61</v>
      </c>
      <c r="K5" s="17"/>
      <c r="L5" s="80" t="s">
        <v>17</v>
      </c>
    </row>
    <row r="6" spans="1:29" ht="30" customHeight="1" x14ac:dyDescent="0.15">
      <c r="A6" s="18">
        <v>1</v>
      </c>
      <c r="B6" s="82" t="s">
        <v>51</v>
      </c>
      <c r="C6" s="57"/>
      <c r="D6" s="83">
        <v>5000</v>
      </c>
      <c r="E6" s="57"/>
      <c r="F6" s="70" t="s">
        <v>78</v>
      </c>
      <c r="H6" s="80" t="s">
        <v>26</v>
      </c>
      <c r="I6" s="17"/>
      <c r="J6" s="80" t="s">
        <v>62</v>
      </c>
      <c r="K6" s="17"/>
      <c r="L6" s="80" t="s">
        <v>18</v>
      </c>
      <c r="AC6" t="str">
        <f>IF(B7="",IF(B6="","",ROW()),"")</f>
        <v/>
      </c>
    </row>
    <row r="7" spans="1:29" ht="30" customHeight="1" x14ac:dyDescent="0.15">
      <c r="A7" s="18">
        <f>A6+1</f>
        <v>2</v>
      </c>
      <c r="B7" s="82" t="s">
        <v>64</v>
      </c>
      <c r="C7" s="57"/>
      <c r="D7" s="83">
        <v>12000</v>
      </c>
      <c r="E7" s="57"/>
      <c r="F7" s="70" t="s">
        <v>96</v>
      </c>
      <c r="H7" s="80" t="s">
        <v>54</v>
      </c>
      <c r="I7" s="17"/>
      <c r="J7" s="80" t="s">
        <v>79</v>
      </c>
      <c r="K7" s="17"/>
      <c r="L7" s="80" t="s">
        <v>19</v>
      </c>
      <c r="AC7" t="str">
        <f t="shared" ref="AC7:AC70" si="0">IF(B8="",IF(B7="","",ROW()),"")</f>
        <v/>
      </c>
    </row>
    <row r="8" spans="1:29" ht="30" customHeight="1" x14ac:dyDescent="0.15">
      <c r="A8" s="18">
        <f t="shared" ref="A8:A71" si="1">A7+1</f>
        <v>3</v>
      </c>
      <c r="B8" s="82" t="s">
        <v>65</v>
      </c>
      <c r="C8" s="57"/>
      <c r="D8" s="83">
        <v>3500</v>
      </c>
      <c r="E8" s="57"/>
      <c r="F8" s="70" t="s">
        <v>78</v>
      </c>
      <c r="H8" s="80" t="s">
        <v>52</v>
      </c>
      <c r="I8" s="17"/>
      <c r="J8" s="80" t="s">
        <v>63</v>
      </c>
      <c r="K8" s="17"/>
      <c r="L8" s="80"/>
      <c r="AC8" t="str">
        <f t="shared" si="0"/>
        <v/>
      </c>
    </row>
    <row r="9" spans="1:29" ht="30" customHeight="1" x14ac:dyDescent="0.15">
      <c r="A9" s="18">
        <f t="shared" si="1"/>
        <v>4</v>
      </c>
      <c r="B9" s="82" t="s">
        <v>97</v>
      </c>
      <c r="C9" s="57"/>
      <c r="D9" s="83">
        <v>1200</v>
      </c>
      <c r="E9" s="57"/>
      <c r="F9" s="70" t="str">
        <f t="shared" ref="F9:F70" si="2">IF(B9="","","مستمر")</f>
        <v>مستمر</v>
      </c>
      <c r="H9" s="80"/>
      <c r="I9" s="17"/>
      <c r="J9" s="80"/>
      <c r="K9" s="17"/>
      <c r="L9" s="17"/>
      <c r="AC9" t="str">
        <f t="shared" si="0"/>
        <v/>
      </c>
    </row>
    <row r="10" spans="1:29" ht="30" customHeight="1" x14ac:dyDescent="0.15">
      <c r="A10" s="18">
        <f t="shared" si="1"/>
        <v>5</v>
      </c>
      <c r="B10" s="82" t="s">
        <v>46</v>
      </c>
      <c r="C10" s="57"/>
      <c r="D10" s="83">
        <v>4000</v>
      </c>
      <c r="E10" s="57"/>
      <c r="F10" s="70" t="s">
        <v>78</v>
      </c>
      <c r="H10" s="80"/>
      <c r="I10" s="17"/>
      <c r="J10" s="80"/>
      <c r="K10" s="17"/>
      <c r="L10" s="17"/>
      <c r="AC10" t="str">
        <f t="shared" si="0"/>
        <v/>
      </c>
    </row>
    <row r="11" spans="1:29" ht="30" customHeight="1" x14ac:dyDescent="0.15">
      <c r="A11" s="18">
        <f t="shared" si="1"/>
        <v>6</v>
      </c>
      <c r="B11" s="82" t="s">
        <v>47</v>
      </c>
      <c r="C11" s="57"/>
      <c r="D11" s="83">
        <v>2500</v>
      </c>
      <c r="E11" s="57"/>
      <c r="F11" s="70" t="str">
        <f t="shared" si="2"/>
        <v>مستمر</v>
      </c>
      <c r="H11" s="80"/>
      <c r="I11" s="17"/>
      <c r="J11" s="80"/>
      <c r="K11" s="17"/>
      <c r="L11" s="17"/>
      <c r="AC11" t="str">
        <f t="shared" si="0"/>
        <v/>
      </c>
    </row>
    <row r="12" spans="1:29" ht="30" customHeight="1" x14ac:dyDescent="0.15">
      <c r="A12" s="18">
        <f t="shared" si="1"/>
        <v>7</v>
      </c>
      <c r="B12" s="82" t="s">
        <v>66</v>
      </c>
      <c r="C12" s="57"/>
      <c r="D12" s="83">
        <v>8000</v>
      </c>
      <c r="E12" s="57"/>
      <c r="F12" s="70" t="str">
        <f t="shared" si="2"/>
        <v>مستمر</v>
      </c>
      <c r="H12" s="80"/>
      <c r="I12" s="17"/>
      <c r="J12" s="80"/>
      <c r="K12" s="17"/>
      <c r="L12" s="17"/>
      <c r="AC12" t="str">
        <f t="shared" si="0"/>
        <v/>
      </c>
    </row>
    <row r="13" spans="1:29" ht="30" customHeight="1" x14ac:dyDescent="0.15">
      <c r="A13" s="18">
        <f t="shared" si="1"/>
        <v>8</v>
      </c>
      <c r="B13" s="82" t="s">
        <v>67</v>
      </c>
      <c r="C13" s="57"/>
      <c r="D13" s="83">
        <v>4300</v>
      </c>
      <c r="E13" s="57"/>
      <c r="F13" s="70" t="s">
        <v>78</v>
      </c>
      <c r="H13" s="80"/>
      <c r="I13" s="17"/>
      <c r="J13" s="80"/>
      <c r="K13" s="17"/>
      <c r="L13" s="17"/>
      <c r="AC13" t="str">
        <f t="shared" si="0"/>
        <v/>
      </c>
    </row>
    <row r="14" spans="1:29" ht="30" customHeight="1" x14ac:dyDescent="0.15">
      <c r="A14" s="18">
        <f t="shared" si="1"/>
        <v>9</v>
      </c>
      <c r="B14" s="82" t="s">
        <v>68</v>
      </c>
      <c r="C14" s="57"/>
      <c r="D14" s="83">
        <v>12000</v>
      </c>
      <c r="E14" s="57"/>
      <c r="F14" s="70" t="str">
        <f t="shared" si="2"/>
        <v>مستمر</v>
      </c>
      <c r="H14" s="80"/>
      <c r="I14" s="17"/>
      <c r="J14" s="80"/>
      <c r="K14" s="17"/>
      <c r="L14" s="17"/>
      <c r="AC14" t="str">
        <f t="shared" si="0"/>
        <v/>
      </c>
    </row>
    <row r="15" spans="1:29" ht="30" customHeight="1" x14ac:dyDescent="0.15">
      <c r="A15" s="18">
        <f t="shared" si="1"/>
        <v>10</v>
      </c>
      <c r="B15" s="82" t="s">
        <v>89</v>
      </c>
      <c r="C15" s="57"/>
      <c r="D15" s="83">
        <v>800</v>
      </c>
      <c r="E15" s="57"/>
      <c r="F15" s="70" t="str">
        <f t="shared" si="2"/>
        <v>مستمر</v>
      </c>
      <c r="H15" s="17"/>
      <c r="I15" s="17"/>
      <c r="J15" s="80"/>
      <c r="K15" s="17"/>
      <c r="L15" s="17"/>
      <c r="AC15">
        <f t="shared" si="0"/>
        <v>15</v>
      </c>
    </row>
    <row r="16" spans="1:29" ht="30" customHeight="1" x14ac:dyDescent="0.15">
      <c r="A16" s="18">
        <f t="shared" si="1"/>
        <v>11</v>
      </c>
      <c r="B16" s="82"/>
      <c r="C16" s="57"/>
      <c r="D16" s="83"/>
      <c r="E16" s="57"/>
      <c r="F16" s="70" t="str">
        <f t="shared" si="2"/>
        <v/>
      </c>
      <c r="H16" s="17"/>
      <c r="I16" s="17"/>
      <c r="J16" s="80"/>
      <c r="K16" s="17"/>
      <c r="L16" s="17"/>
      <c r="AC16" t="str">
        <f t="shared" si="0"/>
        <v/>
      </c>
    </row>
    <row r="17" spans="1:29" ht="30" customHeight="1" x14ac:dyDescent="0.15">
      <c r="A17" s="18">
        <f t="shared" si="1"/>
        <v>12</v>
      </c>
      <c r="B17" s="82"/>
      <c r="C17" s="57"/>
      <c r="D17" s="83"/>
      <c r="E17" s="57"/>
      <c r="F17" s="70" t="str">
        <f t="shared" si="2"/>
        <v/>
      </c>
      <c r="H17" s="17"/>
      <c r="I17" s="17"/>
      <c r="J17" s="80"/>
      <c r="K17" s="17"/>
      <c r="L17" s="17"/>
      <c r="AC17" t="str">
        <f t="shared" si="0"/>
        <v/>
      </c>
    </row>
    <row r="18" spans="1:29" ht="30" customHeight="1" x14ac:dyDescent="0.15">
      <c r="A18" s="18">
        <f t="shared" si="1"/>
        <v>13</v>
      </c>
      <c r="B18" s="82"/>
      <c r="C18" s="57"/>
      <c r="D18" s="83"/>
      <c r="E18" s="57"/>
      <c r="F18" s="70" t="str">
        <f t="shared" si="2"/>
        <v/>
      </c>
      <c r="H18" s="17"/>
      <c r="I18" s="17"/>
      <c r="J18" s="80"/>
      <c r="K18" s="17"/>
      <c r="L18" s="17"/>
      <c r="AC18" t="str">
        <f t="shared" si="0"/>
        <v/>
      </c>
    </row>
    <row r="19" spans="1:29" ht="30" customHeight="1" x14ac:dyDescent="0.15">
      <c r="A19" s="18">
        <f t="shared" si="1"/>
        <v>14</v>
      </c>
      <c r="B19" s="82"/>
      <c r="C19" s="57"/>
      <c r="D19" s="83"/>
      <c r="E19" s="57"/>
      <c r="F19" s="70" t="str">
        <f t="shared" si="2"/>
        <v/>
      </c>
      <c r="H19" s="17"/>
      <c r="I19" s="19"/>
      <c r="J19" s="80"/>
      <c r="K19" s="17"/>
      <c r="L19" s="17"/>
      <c r="AC19" t="str">
        <f t="shared" si="0"/>
        <v/>
      </c>
    </row>
    <row r="20" spans="1:29" ht="30" customHeight="1" x14ac:dyDescent="0.15">
      <c r="A20" s="18">
        <f t="shared" si="1"/>
        <v>15</v>
      </c>
      <c r="B20" s="82"/>
      <c r="C20" s="57"/>
      <c r="D20" s="83"/>
      <c r="E20" s="57"/>
      <c r="F20" s="70" t="str">
        <f t="shared" si="2"/>
        <v/>
      </c>
      <c r="H20" s="17"/>
      <c r="I20" s="17"/>
      <c r="J20" s="80"/>
      <c r="K20" s="17"/>
      <c r="L20" s="17"/>
      <c r="AC20" t="str">
        <f t="shared" si="0"/>
        <v/>
      </c>
    </row>
    <row r="21" spans="1:29" ht="30" customHeight="1" x14ac:dyDescent="0.15">
      <c r="A21" s="18">
        <f t="shared" si="1"/>
        <v>16</v>
      </c>
      <c r="B21" s="82"/>
      <c r="C21" s="57"/>
      <c r="D21" s="83"/>
      <c r="E21" s="57"/>
      <c r="F21" s="70" t="str">
        <f t="shared" si="2"/>
        <v/>
      </c>
      <c r="H21" s="17"/>
      <c r="I21" s="17"/>
      <c r="J21" s="80"/>
      <c r="K21" s="17"/>
      <c r="L21" s="17"/>
      <c r="AC21" t="str">
        <f t="shared" si="0"/>
        <v/>
      </c>
    </row>
    <row r="22" spans="1:29" ht="30" customHeight="1" x14ac:dyDescent="0.15">
      <c r="A22" s="18">
        <f t="shared" si="1"/>
        <v>17</v>
      </c>
      <c r="B22" s="82"/>
      <c r="C22" s="57"/>
      <c r="D22" s="83"/>
      <c r="E22" s="57"/>
      <c r="F22" s="70" t="str">
        <f t="shared" si="2"/>
        <v/>
      </c>
      <c r="H22" s="17"/>
      <c r="I22" s="17"/>
      <c r="J22" s="80"/>
      <c r="K22" s="17"/>
      <c r="L22" s="17"/>
      <c r="AC22" t="str">
        <f t="shared" si="0"/>
        <v/>
      </c>
    </row>
    <row r="23" spans="1:29" ht="30" customHeight="1" x14ac:dyDescent="0.15">
      <c r="A23" s="18">
        <f t="shared" si="1"/>
        <v>18</v>
      </c>
      <c r="B23" s="82"/>
      <c r="C23" s="57"/>
      <c r="D23" s="83"/>
      <c r="E23" s="57"/>
      <c r="F23" s="70" t="str">
        <f t="shared" si="2"/>
        <v/>
      </c>
      <c r="H23" s="17"/>
      <c r="I23" s="17"/>
      <c r="J23" s="80"/>
      <c r="K23" s="17"/>
      <c r="L23" s="17"/>
      <c r="AC23" t="str">
        <f t="shared" si="0"/>
        <v/>
      </c>
    </row>
    <row r="24" spans="1:29" ht="30" customHeight="1" x14ac:dyDescent="0.15">
      <c r="A24" s="18">
        <f t="shared" si="1"/>
        <v>19</v>
      </c>
      <c r="B24" s="82"/>
      <c r="C24" s="57"/>
      <c r="D24" s="83"/>
      <c r="E24" s="57"/>
      <c r="F24" s="70" t="str">
        <f t="shared" si="2"/>
        <v/>
      </c>
      <c r="H24" s="17"/>
      <c r="I24" s="17"/>
      <c r="J24" s="80"/>
      <c r="K24" s="17"/>
      <c r="L24" s="17"/>
      <c r="AC24" t="str">
        <f t="shared" si="0"/>
        <v/>
      </c>
    </row>
    <row r="25" spans="1:29" ht="30" customHeight="1" x14ac:dyDescent="0.15">
      <c r="A25" s="18">
        <f t="shared" si="1"/>
        <v>20</v>
      </c>
      <c r="B25" s="82"/>
      <c r="C25" s="57"/>
      <c r="D25" s="83"/>
      <c r="E25" s="57"/>
      <c r="F25" s="70" t="str">
        <f t="shared" si="2"/>
        <v/>
      </c>
      <c r="H25" s="17"/>
      <c r="I25" s="17"/>
      <c r="J25" s="80"/>
      <c r="K25" s="17"/>
      <c r="L25" s="17"/>
      <c r="AC25" t="str">
        <f t="shared" si="0"/>
        <v/>
      </c>
    </row>
    <row r="26" spans="1:29" ht="30" customHeight="1" x14ac:dyDescent="0.15">
      <c r="A26" s="18">
        <f t="shared" si="1"/>
        <v>21</v>
      </c>
      <c r="B26" s="82"/>
      <c r="C26" s="57"/>
      <c r="D26" s="83"/>
      <c r="E26" s="57"/>
      <c r="F26" s="70" t="str">
        <f t="shared" si="2"/>
        <v/>
      </c>
      <c r="H26" s="17"/>
      <c r="I26" s="17"/>
      <c r="J26" s="17"/>
      <c r="K26" s="17"/>
      <c r="L26" s="17"/>
      <c r="AC26" t="str">
        <f t="shared" si="0"/>
        <v/>
      </c>
    </row>
    <row r="27" spans="1:29" ht="30" customHeight="1" x14ac:dyDescent="0.15">
      <c r="A27" s="18">
        <f t="shared" si="1"/>
        <v>22</v>
      </c>
      <c r="B27" s="82"/>
      <c r="C27" s="57"/>
      <c r="D27" s="83"/>
      <c r="E27" s="57"/>
      <c r="F27" s="70" t="str">
        <f t="shared" si="2"/>
        <v/>
      </c>
      <c r="H27" s="17"/>
      <c r="I27" s="17"/>
      <c r="J27" s="17"/>
      <c r="K27" s="17"/>
      <c r="L27" s="17"/>
      <c r="AC27" t="str">
        <f t="shared" si="0"/>
        <v/>
      </c>
    </row>
    <row r="28" spans="1:29" ht="30" customHeight="1" x14ac:dyDescent="0.15">
      <c r="A28" s="18">
        <f t="shared" si="1"/>
        <v>23</v>
      </c>
      <c r="B28" s="82"/>
      <c r="C28" s="57"/>
      <c r="D28" s="83"/>
      <c r="E28" s="57"/>
      <c r="F28" s="70" t="str">
        <f t="shared" si="2"/>
        <v/>
      </c>
      <c r="H28" s="17"/>
      <c r="I28" s="17"/>
      <c r="J28" s="17"/>
      <c r="K28" s="17"/>
      <c r="L28" s="17"/>
      <c r="AC28" t="str">
        <f t="shared" si="0"/>
        <v/>
      </c>
    </row>
    <row r="29" spans="1:29" ht="30" customHeight="1" x14ac:dyDescent="0.15">
      <c r="A29" s="18">
        <f t="shared" si="1"/>
        <v>24</v>
      </c>
      <c r="B29" s="82"/>
      <c r="C29" s="57"/>
      <c r="D29" s="83"/>
      <c r="E29" s="57"/>
      <c r="F29" s="70" t="str">
        <f t="shared" si="2"/>
        <v/>
      </c>
      <c r="H29" s="17"/>
      <c r="I29" s="17"/>
      <c r="J29" s="17"/>
      <c r="K29" s="17"/>
      <c r="L29" s="17"/>
      <c r="AC29" t="str">
        <f t="shared" si="0"/>
        <v/>
      </c>
    </row>
    <row r="30" spans="1:29" ht="30" customHeight="1" x14ac:dyDescent="0.15">
      <c r="A30" s="18">
        <f t="shared" si="1"/>
        <v>25</v>
      </c>
      <c r="B30" s="82"/>
      <c r="C30" s="57"/>
      <c r="D30" s="83"/>
      <c r="E30" s="57"/>
      <c r="F30" s="70" t="str">
        <f t="shared" si="2"/>
        <v/>
      </c>
      <c r="H30" s="17"/>
      <c r="I30" s="17"/>
      <c r="J30" s="17"/>
      <c r="K30" s="17"/>
      <c r="L30" s="17"/>
      <c r="AC30" t="str">
        <f t="shared" si="0"/>
        <v/>
      </c>
    </row>
    <row r="31" spans="1:29" ht="30" customHeight="1" x14ac:dyDescent="0.15">
      <c r="A31" s="18">
        <f t="shared" si="1"/>
        <v>26</v>
      </c>
      <c r="B31" s="82"/>
      <c r="C31" s="57"/>
      <c r="D31" s="83"/>
      <c r="E31" s="57"/>
      <c r="F31" s="70" t="str">
        <f t="shared" si="2"/>
        <v/>
      </c>
      <c r="H31" s="17"/>
      <c r="I31" s="17"/>
      <c r="J31" s="17"/>
      <c r="K31" s="17"/>
      <c r="L31" s="17"/>
      <c r="AC31" t="str">
        <f t="shared" si="0"/>
        <v/>
      </c>
    </row>
    <row r="32" spans="1:29" ht="30" customHeight="1" x14ac:dyDescent="0.15">
      <c r="A32" s="18">
        <f t="shared" si="1"/>
        <v>27</v>
      </c>
      <c r="B32" s="82"/>
      <c r="C32" s="57"/>
      <c r="D32" s="83"/>
      <c r="E32" s="57"/>
      <c r="F32" s="70" t="str">
        <f t="shared" si="2"/>
        <v/>
      </c>
      <c r="H32" s="17"/>
      <c r="I32" s="17"/>
      <c r="J32" s="17"/>
      <c r="K32" s="17"/>
      <c r="L32" s="17"/>
      <c r="AC32" t="str">
        <f t="shared" si="0"/>
        <v/>
      </c>
    </row>
    <row r="33" spans="1:29" ht="30" customHeight="1" x14ac:dyDescent="0.15">
      <c r="A33" s="18">
        <f t="shared" si="1"/>
        <v>28</v>
      </c>
      <c r="B33" s="82"/>
      <c r="C33" s="57"/>
      <c r="D33" s="83"/>
      <c r="E33" s="57"/>
      <c r="F33" s="70" t="str">
        <f t="shared" si="2"/>
        <v/>
      </c>
      <c r="H33" s="17"/>
      <c r="I33" s="17"/>
      <c r="J33" s="17"/>
      <c r="K33" s="17"/>
      <c r="L33" s="17"/>
      <c r="AC33" t="str">
        <f t="shared" si="0"/>
        <v/>
      </c>
    </row>
    <row r="34" spans="1:29" ht="30" customHeight="1" x14ac:dyDescent="0.15">
      <c r="A34" s="18">
        <f t="shared" si="1"/>
        <v>29</v>
      </c>
      <c r="B34" s="82"/>
      <c r="C34" s="57"/>
      <c r="D34" s="83"/>
      <c r="E34" s="57"/>
      <c r="F34" s="70" t="str">
        <f t="shared" si="2"/>
        <v/>
      </c>
      <c r="H34" s="17"/>
      <c r="I34" s="17"/>
      <c r="J34" s="17"/>
      <c r="K34" s="17"/>
      <c r="L34" s="17"/>
      <c r="AC34" t="str">
        <f t="shared" si="0"/>
        <v/>
      </c>
    </row>
    <row r="35" spans="1:29" ht="30" customHeight="1" x14ac:dyDescent="0.15">
      <c r="A35" s="18">
        <f t="shared" si="1"/>
        <v>30</v>
      </c>
      <c r="B35" s="82"/>
      <c r="C35" s="57"/>
      <c r="D35" s="83"/>
      <c r="E35" s="57"/>
      <c r="F35" s="70" t="str">
        <f t="shared" si="2"/>
        <v/>
      </c>
      <c r="H35" s="17"/>
      <c r="I35" s="17"/>
      <c r="J35" s="17"/>
      <c r="K35" s="17"/>
      <c r="L35" s="17"/>
      <c r="AC35" t="str">
        <f t="shared" si="0"/>
        <v/>
      </c>
    </row>
    <row r="36" spans="1:29" ht="30" customHeight="1" x14ac:dyDescent="0.15">
      <c r="A36" s="18">
        <f t="shared" si="1"/>
        <v>31</v>
      </c>
      <c r="B36" s="82"/>
      <c r="C36" s="57"/>
      <c r="D36" s="83"/>
      <c r="E36" s="57"/>
      <c r="F36" s="70" t="str">
        <f t="shared" si="2"/>
        <v/>
      </c>
      <c r="H36" s="17"/>
      <c r="I36" s="17"/>
      <c r="J36" s="17"/>
      <c r="K36" s="17"/>
      <c r="L36" s="17"/>
      <c r="AC36" t="str">
        <f t="shared" si="0"/>
        <v/>
      </c>
    </row>
    <row r="37" spans="1:29" ht="30" customHeight="1" x14ac:dyDescent="0.15">
      <c r="A37" s="18">
        <f t="shared" si="1"/>
        <v>32</v>
      </c>
      <c r="B37" s="82"/>
      <c r="C37" s="57"/>
      <c r="D37" s="83"/>
      <c r="E37" s="57"/>
      <c r="F37" s="70" t="str">
        <f t="shared" si="2"/>
        <v/>
      </c>
      <c r="H37" s="17"/>
      <c r="I37" s="17"/>
      <c r="J37" s="17"/>
      <c r="K37" s="17"/>
      <c r="L37" s="17"/>
      <c r="AC37" t="str">
        <f t="shared" si="0"/>
        <v/>
      </c>
    </row>
    <row r="38" spans="1:29" ht="30" customHeight="1" x14ac:dyDescent="0.15">
      <c r="A38" s="18">
        <f t="shared" si="1"/>
        <v>33</v>
      </c>
      <c r="B38" s="82"/>
      <c r="C38" s="57"/>
      <c r="D38" s="83"/>
      <c r="E38" s="57"/>
      <c r="F38" s="70" t="str">
        <f t="shared" si="2"/>
        <v/>
      </c>
      <c r="H38" s="17"/>
      <c r="I38" s="17"/>
      <c r="J38" s="17"/>
      <c r="K38" s="17"/>
      <c r="L38" s="17"/>
      <c r="AC38" t="str">
        <f t="shared" si="0"/>
        <v/>
      </c>
    </row>
    <row r="39" spans="1:29" ht="30" customHeight="1" x14ac:dyDescent="0.15">
      <c r="A39" s="18">
        <f t="shared" si="1"/>
        <v>34</v>
      </c>
      <c r="B39" s="82"/>
      <c r="C39" s="57"/>
      <c r="D39" s="83"/>
      <c r="E39" s="57"/>
      <c r="F39" s="70" t="str">
        <f t="shared" si="2"/>
        <v/>
      </c>
      <c r="H39" s="17"/>
      <c r="I39" s="17"/>
      <c r="J39" s="17"/>
      <c r="K39" s="17"/>
      <c r="L39" s="17"/>
      <c r="AC39" t="str">
        <f t="shared" si="0"/>
        <v/>
      </c>
    </row>
    <row r="40" spans="1:29" ht="30" customHeight="1" x14ac:dyDescent="0.15">
      <c r="A40" s="18">
        <f t="shared" si="1"/>
        <v>35</v>
      </c>
      <c r="B40" s="82"/>
      <c r="C40" s="57"/>
      <c r="D40" s="83"/>
      <c r="E40" s="57"/>
      <c r="F40" s="70" t="str">
        <f t="shared" si="2"/>
        <v/>
      </c>
      <c r="H40" s="17"/>
      <c r="I40" s="17"/>
      <c r="J40" s="17"/>
      <c r="K40" s="17"/>
      <c r="L40" s="17"/>
      <c r="AC40" t="str">
        <f t="shared" si="0"/>
        <v/>
      </c>
    </row>
    <row r="41" spans="1:29" ht="30" customHeight="1" x14ac:dyDescent="0.15">
      <c r="A41" s="18">
        <f t="shared" si="1"/>
        <v>36</v>
      </c>
      <c r="B41" s="82"/>
      <c r="C41" s="57"/>
      <c r="D41" s="83"/>
      <c r="E41" s="57"/>
      <c r="F41" s="70" t="str">
        <f t="shared" si="2"/>
        <v/>
      </c>
      <c r="H41" s="17"/>
      <c r="I41" s="17"/>
      <c r="J41" s="17"/>
      <c r="K41" s="17"/>
      <c r="L41" s="17"/>
      <c r="AC41" t="str">
        <f t="shared" si="0"/>
        <v/>
      </c>
    </row>
    <row r="42" spans="1:29" ht="30" customHeight="1" x14ac:dyDescent="0.15">
      <c r="A42" s="18">
        <f t="shared" si="1"/>
        <v>37</v>
      </c>
      <c r="B42" s="82"/>
      <c r="C42" s="57"/>
      <c r="D42" s="83"/>
      <c r="E42" s="57"/>
      <c r="F42" s="70" t="str">
        <f t="shared" si="2"/>
        <v/>
      </c>
      <c r="H42" s="17"/>
      <c r="I42" s="17"/>
      <c r="J42" s="17"/>
      <c r="K42" s="17"/>
      <c r="L42" s="17"/>
      <c r="AC42" t="str">
        <f t="shared" si="0"/>
        <v/>
      </c>
    </row>
    <row r="43" spans="1:29" ht="30" customHeight="1" x14ac:dyDescent="0.15">
      <c r="A43" s="18">
        <f t="shared" si="1"/>
        <v>38</v>
      </c>
      <c r="B43" s="82"/>
      <c r="C43" s="57"/>
      <c r="D43" s="83"/>
      <c r="E43" s="57"/>
      <c r="F43" s="70" t="str">
        <f t="shared" si="2"/>
        <v/>
      </c>
      <c r="H43" s="17"/>
      <c r="I43" s="17"/>
      <c r="J43" s="17"/>
      <c r="K43" s="17"/>
      <c r="L43" s="17"/>
      <c r="AC43" t="str">
        <f t="shared" si="0"/>
        <v/>
      </c>
    </row>
    <row r="44" spans="1:29" ht="30" customHeight="1" x14ac:dyDescent="0.15">
      <c r="A44" s="18">
        <f t="shared" si="1"/>
        <v>39</v>
      </c>
      <c r="B44" s="82"/>
      <c r="C44" s="57"/>
      <c r="D44" s="83"/>
      <c r="E44" s="57"/>
      <c r="F44" s="70" t="str">
        <f t="shared" si="2"/>
        <v/>
      </c>
      <c r="H44" s="17"/>
      <c r="I44" s="17"/>
      <c r="J44" s="17"/>
      <c r="K44" s="17"/>
      <c r="L44" s="17"/>
      <c r="AC44" t="str">
        <f t="shared" si="0"/>
        <v/>
      </c>
    </row>
    <row r="45" spans="1:29" ht="30" customHeight="1" x14ac:dyDescent="0.15">
      <c r="A45" s="18">
        <f t="shared" si="1"/>
        <v>40</v>
      </c>
      <c r="B45" s="82"/>
      <c r="C45" s="57"/>
      <c r="D45" s="83"/>
      <c r="E45" s="57"/>
      <c r="F45" s="70" t="str">
        <f t="shared" si="2"/>
        <v/>
      </c>
      <c r="H45" s="17"/>
      <c r="I45" s="17"/>
      <c r="J45" s="17"/>
      <c r="K45" s="17"/>
      <c r="L45" s="17"/>
      <c r="AC45" t="str">
        <f t="shared" si="0"/>
        <v/>
      </c>
    </row>
    <row r="46" spans="1:29" ht="30" customHeight="1" x14ac:dyDescent="0.15">
      <c r="A46" s="18">
        <f t="shared" si="1"/>
        <v>41</v>
      </c>
      <c r="B46" s="82"/>
      <c r="C46" s="57"/>
      <c r="D46" s="83"/>
      <c r="E46" s="57"/>
      <c r="F46" s="70" t="str">
        <f t="shared" si="2"/>
        <v/>
      </c>
      <c r="H46" s="17"/>
      <c r="I46" s="17"/>
      <c r="J46" s="17"/>
      <c r="K46" s="17"/>
      <c r="L46" s="17"/>
      <c r="AC46" t="str">
        <f t="shared" si="0"/>
        <v/>
      </c>
    </row>
    <row r="47" spans="1:29" ht="30" customHeight="1" x14ac:dyDescent="0.15">
      <c r="A47" s="18">
        <f t="shared" si="1"/>
        <v>42</v>
      </c>
      <c r="B47" s="82"/>
      <c r="C47" s="57"/>
      <c r="D47" s="83"/>
      <c r="E47" s="57"/>
      <c r="F47" s="70" t="str">
        <f t="shared" si="2"/>
        <v/>
      </c>
      <c r="H47" s="17"/>
      <c r="I47" s="17"/>
      <c r="J47" s="17"/>
      <c r="K47" s="17"/>
      <c r="L47" s="17"/>
      <c r="AC47" t="str">
        <f t="shared" si="0"/>
        <v/>
      </c>
    </row>
    <row r="48" spans="1:29" ht="30" customHeight="1" x14ac:dyDescent="0.15">
      <c r="A48" s="18">
        <f t="shared" si="1"/>
        <v>43</v>
      </c>
      <c r="B48" s="82"/>
      <c r="C48" s="57"/>
      <c r="D48" s="83"/>
      <c r="E48" s="57"/>
      <c r="F48" s="70" t="str">
        <f t="shared" si="2"/>
        <v/>
      </c>
      <c r="H48" s="17"/>
      <c r="I48" s="17"/>
      <c r="J48" s="17"/>
      <c r="K48" s="17"/>
      <c r="L48" s="17"/>
      <c r="AC48" t="str">
        <f t="shared" si="0"/>
        <v/>
      </c>
    </row>
    <row r="49" spans="1:29" ht="30" customHeight="1" x14ac:dyDescent="0.15">
      <c r="A49" s="18">
        <f t="shared" si="1"/>
        <v>44</v>
      </c>
      <c r="B49" s="82"/>
      <c r="C49" s="57"/>
      <c r="D49" s="83"/>
      <c r="E49" s="57"/>
      <c r="F49" s="70" t="str">
        <f t="shared" si="2"/>
        <v/>
      </c>
      <c r="H49" s="17"/>
      <c r="I49" s="17"/>
      <c r="J49" s="17"/>
      <c r="K49" s="17"/>
      <c r="L49" s="17"/>
      <c r="AC49" t="str">
        <f t="shared" si="0"/>
        <v/>
      </c>
    </row>
    <row r="50" spans="1:29" ht="30" customHeight="1" x14ac:dyDescent="0.15">
      <c r="A50" s="18">
        <f t="shared" si="1"/>
        <v>45</v>
      </c>
      <c r="B50" s="82"/>
      <c r="C50" s="57"/>
      <c r="D50" s="83"/>
      <c r="E50" s="57"/>
      <c r="F50" s="70" t="str">
        <f t="shared" si="2"/>
        <v/>
      </c>
      <c r="H50" s="17"/>
      <c r="I50" s="17"/>
      <c r="J50" s="17"/>
      <c r="K50" s="17"/>
      <c r="L50" s="17"/>
      <c r="AC50" t="str">
        <f t="shared" si="0"/>
        <v/>
      </c>
    </row>
    <row r="51" spans="1:29" ht="30" customHeight="1" x14ac:dyDescent="0.15">
      <c r="A51" s="18">
        <f t="shared" si="1"/>
        <v>46</v>
      </c>
      <c r="B51" s="82"/>
      <c r="C51" s="57"/>
      <c r="D51" s="83"/>
      <c r="E51" s="57"/>
      <c r="F51" s="70" t="str">
        <f t="shared" si="2"/>
        <v/>
      </c>
      <c r="H51" s="17"/>
      <c r="I51" s="17"/>
      <c r="J51" s="17"/>
      <c r="K51" s="17"/>
      <c r="L51" s="17"/>
      <c r="AC51" t="str">
        <f t="shared" si="0"/>
        <v/>
      </c>
    </row>
    <row r="52" spans="1:29" ht="30" customHeight="1" x14ac:dyDescent="0.15">
      <c r="A52" s="18">
        <f t="shared" si="1"/>
        <v>47</v>
      </c>
      <c r="B52" s="82"/>
      <c r="C52" s="57"/>
      <c r="D52" s="83"/>
      <c r="E52" s="57"/>
      <c r="F52" s="70" t="str">
        <f t="shared" si="2"/>
        <v/>
      </c>
      <c r="H52" s="17"/>
      <c r="I52" s="17"/>
      <c r="J52" s="17"/>
      <c r="K52" s="17"/>
      <c r="L52" s="17"/>
      <c r="AC52" t="str">
        <f t="shared" si="0"/>
        <v/>
      </c>
    </row>
    <row r="53" spans="1:29" ht="30" customHeight="1" x14ac:dyDescent="0.15">
      <c r="A53" s="18">
        <f t="shared" si="1"/>
        <v>48</v>
      </c>
      <c r="B53" s="82"/>
      <c r="C53" s="57"/>
      <c r="D53" s="83"/>
      <c r="E53" s="57"/>
      <c r="F53" s="70" t="str">
        <f t="shared" si="2"/>
        <v/>
      </c>
      <c r="H53" s="17"/>
      <c r="I53" s="17"/>
      <c r="J53" s="17"/>
      <c r="K53" s="17"/>
      <c r="L53" s="17"/>
      <c r="AC53" t="str">
        <f t="shared" si="0"/>
        <v/>
      </c>
    </row>
    <row r="54" spans="1:29" ht="30" customHeight="1" x14ac:dyDescent="0.15">
      <c r="A54" s="18">
        <f t="shared" si="1"/>
        <v>49</v>
      </c>
      <c r="B54" s="82"/>
      <c r="C54" s="57"/>
      <c r="D54" s="83"/>
      <c r="E54" s="57"/>
      <c r="F54" s="70" t="str">
        <f t="shared" si="2"/>
        <v/>
      </c>
      <c r="H54" s="17"/>
      <c r="I54" s="17"/>
      <c r="J54" s="17"/>
      <c r="K54" s="17"/>
      <c r="L54" s="17"/>
      <c r="AC54" t="str">
        <f t="shared" si="0"/>
        <v/>
      </c>
    </row>
    <row r="55" spans="1:29" ht="30" customHeight="1" x14ac:dyDescent="0.15">
      <c r="A55" s="18">
        <f t="shared" si="1"/>
        <v>50</v>
      </c>
      <c r="B55" s="82"/>
      <c r="C55" s="57"/>
      <c r="D55" s="83"/>
      <c r="E55" s="57"/>
      <c r="F55" s="70" t="str">
        <f t="shared" si="2"/>
        <v/>
      </c>
      <c r="H55" s="17"/>
      <c r="I55" s="17"/>
      <c r="J55" s="17"/>
      <c r="K55" s="17"/>
      <c r="L55" s="17"/>
      <c r="AC55" t="str">
        <f t="shared" si="0"/>
        <v/>
      </c>
    </row>
    <row r="56" spans="1:29" ht="30" customHeight="1" x14ac:dyDescent="0.15">
      <c r="A56" s="18">
        <f t="shared" si="1"/>
        <v>51</v>
      </c>
      <c r="B56" s="82"/>
      <c r="C56" s="57"/>
      <c r="D56" s="83"/>
      <c r="E56" s="57"/>
      <c r="F56" s="70" t="str">
        <f t="shared" si="2"/>
        <v/>
      </c>
      <c r="H56" s="17"/>
      <c r="I56" s="17"/>
      <c r="J56" s="17"/>
      <c r="K56" s="17"/>
      <c r="L56" s="17"/>
      <c r="AC56" t="str">
        <f t="shared" si="0"/>
        <v/>
      </c>
    </row>
    <row r="57" spans="1:29" ht="30" customHeight="1" x14ac:dyDescent="0.15">
      <c r="A57" s="18">
        <f t="shared" si="1"/>
        <v>52</v>
      </c>
      <c r="B57" s="82"/>
      <c r="C57" s="57"/>
      <c r="D57" s="83"/>
      <c r="E57" s="57"/>
      <c r="F57" s="70" t="str">
        <f t="shared" si="2"/>
        <v/>
      </c>
      <c r="H57" s="17"/>
      <c r="I57" s="17"/>
      <c r="J57" s="17"/>
      <c r="K57" s="17"/>
      <c r="L57" s="17"/>
      <c r="AC57" t="str">
        <f t="shared" si="0"/>
        <v/>
      </c>
    </row>
    <row r="58" spans="1:29" ht="30" customHeight="1" x14ac:dyDescent="0.15">
      <c r="A58" s="18">
        <f t="shared" si="1"/>
        <v>53</v>
      </c>
      <c r="B58" s="82"/>
      <c r="C58" s="57"/>
      <c r="D58" s="83"/>
      <c r="E58" s="57"/>
      <c r="F58" s="70" t="str">
        <f t="shared" si="2"/>
        <v/>
      </c>
      <c r="AC58" t="str">
        <f t="shared" si="0"/>
        <v/>
      </c>
    </row>
    <row r="59" spans="1:29" ht="30" customHeight="1" x14ac:dyDescent="0.15">
      <c r="A59" s="18">
        <f t="shared" si="1"/>
        <v>54</v>
      </c>
      <c r="B59" s="82"/>
      <c r="C59" s="57"/>
      <c r="D59" s="83"/>
      <c r="E59" s="57"/>
      <c r="F59" s="70" t="str">
        <f t="shared" si="2"/>
        <v/>
      </c>
      <c r="AC59" t="str">
        <f t="shared" si="0"/>
        <v/>
      </c>
    </row>
    <row r="60" spans="1:29" ht="30" customHeight="1" x14ac:dyDescent="0.15">
      <c r="A60" s="18">
        <f t="shared" si="1"/>
        <v>55</v>
      </c>
      <c r="B60" s="82"/>
      <c r="C60" s="57"/>
      <c r="D60" s="83"/>
      <c r="E60" s="57"/>
      <c r="F60" s="70" t="str">
        <f t="shared" si="2"/>
        <v/>
      </c>
      <c r="AC60" t="str">
        <f t="shared" si="0"/>
        <v/>
      </c>
    </row>
    <row r="61" spans="1:29" ht="30" customHeight="1" x14ac:dyDescent="0.15">
      <c r="A61" s="18">
        <f t="shared" si="1"/>
        <v>56</v>
      </c>
      <c r="B61" s="82"/>
      <c r="C61" s="57"/>
      <c r="D61" s="83"/>
      <c r="E61" s="57"/>
      <c r="F61" s="70" t="str">
        <f t="shared" si="2"/>
        <v/>
      </c>
      <c r="AC61" t="str">
        <f t="shared" si="0"/>
        <v/>
      </c>
    </row>
    <row r="62" spans="1:29" ht="30" customHeight="1" x14ac:dyDescent="0.15">
      <c r="A62" s="18">
        <f t="shared" si="1"/>
        <v>57</v>
      </c>
      <c r="B62" s="82"/>
      <c r="C62" s="57"/>
      <c r="D62" s="83"/>
      <c r="E62" s="57"/>
      <c r="F62" s="70" t="str">
        <f t="shared" si="2"/>
        <v/>
      </c>
      <c r="AC62" t="str">
        <f t="shared" si="0"/>
        <v/>
      </c>
    </row>
    <row r="63" spans="1:29" ht="30" customHeight="1" x14ac:dyDescent="0.15">
      <c r="A63" s="18">
        <f t="shared" si="1"/>
        <v>58</v>
      </c>
      <c r="B63" s="82"/>
      <c r="C63" s="57"/>
      <c r="D63" s="83"/>
      <c r="E63" s="57"/>
      <c r="F63" s="70" t="str">
        <f t="shared" si="2"/>
        <v/>
      </c>
      <c r="AC63" t="str">
        <f t="shared" si="0"/>
        <v/>
      </c>
    </row>
    <row r="64" spans="1:29" ht="30" customHeight="1" x14ac:dyDescent="0.15">
      <c r="A64" s="18">
        <f t="shared" si="1"/>
        <v>59</v>
      </c>
      <c r="B64" s="82"/>
      <c r="C64" s="57"/>
      <c r="D64" s="83"/>
      <c r="E64" s="57"/>
      <c r="F64" s="70" t="str">
        <f t="shared" si="2"/>
        <v/>
      </c>
      <c r="AC64" t="str">
        <f t="shared" si="0"/>
        <v/>
      </c>
    </row>
    <row r="65" spans="1:29" ht="30" customHeight="1" x14ac:dyDescent="0.15">
      <c r="A65" s="18">
        <f t="shared" si="1"/>
        <v>60</v>
      </c>
      <c r="B65" s="82"/>
      <c r="C65" s="57"/>
      <c r="D65" s="83"/>
      <c r="E65" s="57"/>
      <c r="F65" s="70" t="str">
        <f t="shared" si="2"/>
        <v/>
      </c>
      <c r="AC65" t="str">
        <f t="shared" si="0"/>
        <v/>
      </c>
    </row>
    <row r="66" spans="1:29" ht="30" customHeight="1" x14ac:dyDescent="0.15">
      <c r="A66" s="18">
        <f t="shared" si="1"/>
        <v>61</v>
      </c>
      <c r="B66" s="82"/>
      <c r="C66" s="57"/>
      <c r="D66" s="83"/>
      <c r="E66" s="57"/>
      <c r="F66" s="70" t="str">
        <f t="shared" si="2"/>
        <v/>
      </c>
      <c r="AC66" t="str">
        <f t="shared" si="0"/>
        <v/>
      </c>
    </row>
    <row r="67" spans="1:29" ht="30" customHeight="1" x14ac:dyDescent="0.15">
      <c r="A67" s="18">
        <f t="shared" si="1"/>
        <v>62</v>
      </c>
      <c r="B67" s="82"/>
      <c r="C67" s="57"/>
      <c r="D67" s="83"/>
      <c r="E67" s="57"/>
      <c r="F67" s="70" t="str">
        <f t="shared" si="2"/>
        <v/>
      </c>
      <c r="AC67" t="str">
        <f t="shared" si="0"/>
        <v/>
      </c>
    </row>
    <row r="68" spans="1:29" ht="30" customHeight="1" x14ac:dyDescent="0.15">
      <c r="A68" s="18">
        <f t="shared" si="1"/>
        <v>63</v>
      </c>
      <c r="B68" s="82"/>
      <c r="C68" s="57"/>
      <c r="D68" s="83"/>
      <c r="E68" s="57"/>
      <c r="F68" s="70" t="str">
        <f t="shared" si="2"/>
        <v/>
      </c>
      <c r="AC68" t="str">
        <f t="shared" si="0"/>
        <v/>
      </c>
    </row>
    <row r="69" spans="1:29" ht="30" customHeight="1" x14ac:dyDescent="0.15">
      <c r="A69" s="18">
        <f t="shared" si="1"/>
        <v>64</v>
      </c>
      <c r="B69" s="82"/>
      <c r="C69" s="57"/>
      <c r="D69" s="83"/>
      <c r="E69" s="57"/>
      <c r="F69" s="70" t="str">
        <f t="shared" si="2"/>
        <v/>
      </c>
      <c r="AC69" t="str">
        <f t="shared" si="0"/>
        <v/>
      </c>
    </row>
    <row r="70" spans="1:29" ht="30" customHeight="1" x14ac:dyDescent="0.15">
      <c r="A70" s="18">
        <f t="shared" si="1"/>
        <v>65</v>
      </c>
      <c r="B70" s="82"/>
      <c r="C70" s="57"/>
      <c r="D70" s="83"/>
      <c r="E70" s="57"/>
      <c r="F70" s="70" t="str">
        <f t="shared" si="2"/>
        <v/>
      </c>
      <c r="AC70" t="str">
        <f t="shared" si="0"/>
        <v/>
      </c>
    </row>
    <row r="71" spans="1:29" ht="30" customHeight="1" x14ac:dyDescent="0.15">
      <c r="A71" s="18">
        <f t="shared" si="1"/>
        <v>66</v>
      </c>
      <c r="B71" s="82"/>
      <c r="C71" s="57"/>
      <c r="D71" s="83"/>
      <c r="E71" s="57"/>
      <c r="F71" s="70" t="str">
        <f t="shared" ref="F71:F105" si="3">IF(B71="","","مستمر")</f>
        <v/>
      </c>
      <c r="AC71" t="str">
        <f t="shared" ref="AC71:AC134" si="4">IF(B72="",IF(B71="","",ROW()),"")</f>
        <v/>
      </c>
    </row>
    <row r="72" spans="1:29" ht="30" customHeight="1" x14ac:dyDescent="0.15">
      <c r="A72" s="18">
        <f t="shared" ref="A72:A105" si="5">A71+1</f>
        <v>67</v>
      </c>
      <c r="B72" s="82"/>
      <c r="C72" s="57"/>
      <c r="D72" s="83"/>
      <c r="E72" s="57"/>
      <c r="F72" s="70" t="str">
        <f t="shared" si="3"/>
        <v/>
      </c>
      <c r="AC72" t="str">
        <f t="shared" si="4"/>
        <v/>
      </c>
    </row>
    <row r="73" spans="1:29" ht="30" customHeight="1" x14ac:dyDescent="0.15">
      <c r="A73" s="18">
        <f t="shared" si="5"/>
        <v>68</v>
      </c>
      <c r="B73" s="82"/>
      <c r="C73" s="57"/>
      <c r="D73" s="83"/>
      <c r="E73" s="57"/>
      <c r="F73" s="70" t="str">
        <f t="shared" si="3"/>
        <v/>
      </c>
      <c r="AC73" t="str">
        <f t="shared" si="4"/>
        <v/>
      </c>
    </row>
    <row r="74" spans="1:29" ht="30" customHeight="1" x14ac:dyDescent="0.15">
      <c r="A74" s="18">
        <f t="shared" si="5"/>
        <v>69</v>
      </c>
      <c r="B74" s="82"/>
      <c r="C74" s="57"/>
      <c r="D74" s="83"/>
      <c r="E74" s="57"/>
      <c r="F74" s="70" t="str">
        <f t="shared" si="3"/>
        <v/>
      </c>
      <c r="AC74" t="str">
        <f t="shared" si="4"/>
        <v/>
      </c>
    </row>
    <row r="75" spans="1:29" ht="30" customHeight="1" x14ac:dyDescent="0.15">
      <c r="A75" s="18">
        <f t="shared" si="5"/>
        <v>70</v>
      </c>
      <c r="B75" s="82"/>
      <c r="C75" s="57"/>
      <c r="D75" s="83"/>
      <c r="E75" s="57"/>
      <c r="F75" s="70" t="str">
        <f t="shared" si="3"/>
        <v/>
      </c>
      <c r="AC75" t="str">
        <f t="shared" si="4"/>
        <v/>
      </c>
    </row>
    <row r="76" spans="1:29" ht="30" customHeight="1" x14ac:dyDescent="0.15">
      <c r="A76" s="18">
        <f t="shared" si="5"/>
        <v>71</v>
      </c>
      <c r="B76" s="82"/>
      <c r="C76" s="57"/>
      <c r="D76" s="83"/>
      <c r="E76" s="57"/>
      <c r="F76" s="70" t="str">
        <f t="shared" si="3"/>
        <v/>
      </c>
      <c r="AC76" t="str">
        <f t="shared" si="4"/>
        <v/>
      </c>
    </row>
    <row r="77" spans="1:29" ht="30" customHeight="1" x14ac:dyDescent="0.15">
      <c r="A77" s="18">
        <f t="shared" si="5"/>
        <v>72</v>
      </c>
      <c r="B77" s="82"/>
      <c r="C77" s="57"/>
      <c r="D77" s="83"/>
      <c r="E77" s="57"/>
      <c r="F77" s="70" t="str">
        <f t="shared" si="3"/>
        <v/>
      </c>
      <c r="AC77" t="str">
        <f t="shared" si="4"/>
        <v/>
      </c>
    </row>
    <row r="78" spans="1:29" ht="30" customHeight="1" x14ac:dyDescent="0.15">
      <c r="A78" s="18">
        <f t="shared" si="5"/>
        <v>73</v>
      </c>
      <c r="B78" s="82"/>
      <c r="C78" s="57"/>
      <c r="D78" s="83"/>
      <c r="E78" s="57"/>
      <c r="F78" s="70" t="str">
        <f t="shared" si="3"/>
        <v/>
      </c>
      <c r="AC78" t="str">
        <f t="shared" si="4"/>
        <v/>
      </c>
    </row>
    <row r="79" spans="1:29" ht="30" customHeight="1" x14ac:dyDescent="0.15">
      <c r="A79" s="18">
        <f t="shared" si="5"/>
        <v>74</v>
      </c>
      <c r="B79" s="82"/>
      <c r="C79" s="57"/>
      <c r="D79" s="83"/>
      <c r="E79" s="57"/>
      <c r="F79" s="70" t="str">
        <f t="shared" si="3"/>
        <v/>
      </c>
      <c r="AC79" t="str">
        <f t="shared" si="4"/>
        <v/>
      </c>
    </row>
    <row r="80" spans="1:29" ht="30" customHeight="1" x14ac:dyDescent="0.15">
      <c r="A80" s="18">
        <f t="shared" si="5"/>
        <v>75</v>
      </c>
      <c r="B80" s="82"/>
      <c r="C80" s="57"/>
      <c r="D80" s="83"/>
      <c r="E80" s="57"/>
      <c r="F80" s="70" t="str">
        <f t="shared" si="3"/>
        <v/>
      </c>
      <c r="AC80" t="str">
        <f t="shared" si="4"/>
        <v/>
      </c>
    </row>
    <row r="81" spans="1:29" ht="30" customHeight="1" x14ac:dyDescent="0.15">
      <c r="A81" s="18">
        <f t="shared" si="5"/>
        <v>76</v>
      </c>
      <c r="B81" s="82"/>
      <c r="C81" s="57"/>
      <c r="D81" s="83"/>
      <c r="E81" s="57"/>
      <c r="F81" s="70" t="str">
        <f t="shared" si="3"/>
        <v/>
      </c>
      <c r="AC81" t="str">
        <f t="shared" si="4"/>
        <v/>
      </c>
    </row>
    <row r="82" spans="1:29" ht="30" customHeight="1" x14ac:dyDescent="0.15">
      <c r="A82" s="18">
        <f t="shared" si="5"/>
        <v>77</v>
      </c>
      <c r="B82" s="82"/>
      <c r="C82" s="57"/>
      <c r="D82" s="83"/>
      <c r="E82" s="57"/>
      <c r="F82" s="70" t="str">
        <f t="shared" si="3"/>
        <v/>
      </c>
      <c r="AC82" t="str">
        <f t="shared" si="4"/>
        <v/>
      </c>
    </row>
    <row r="83" spans="1:29" ht="30" customHeight="1" x14ac:dyDescent="0.15">
      <c r="A83" s="18">
        <f t="shared" si="5"/>
        <v>78</v>
      </c>
      <c r="B83" s="82"/>
      <c r="C83" s="57"/>
      <c r="D83" s="83"/>
      <c r="E83" s="57"/>
      <c r="F83" s="70" t="str">
        <f t="shared" si="3"/>
        <v/>
      </c>
      <c r="AC83" t="str">
        <f t="shared" si="4"/>
        <v/>
      </c>
    </row>
    <row r="84" spans="1:29" ht="30" customHeight="1" x14ac:dyDescent="0.15">
      <c r="A84" s="18">
        <f t="shared" si="5"/>
        <v>79</v>
      </c>
      <c r="B84" s="82"/>
      <c r="C84" s="57"/>
      <c r="D84" s="83"/>
      <c r="E84" s="57"/>
      <c r="F84" s="70" t="str">
        <f t="shared" si="3"/>
        <v/>
      </c>
      <c r="AC84" t="str">
        <f t="shared" si="4"/>
        <v/>
      </c>
    </row>
    <row r="85" spans="1:29" ht="30" customHeight="1" x14ac:dyDescent="0.15">
      <c r="A85" s="18">
        <f t="shared" si="5"/>
        <v>80</v>
      </c>
      <c r="B85" s="82"/>
      <c r="C85" s="57"/>
      <c r="D85" s="83"/>
      <c r="E85" s="57"/>
      <c r="F85" s="70" t="str">
        <f t="shared" si="3"/>
        <v/>
      </c>
      <c r="AC85" t="str">
        <f t="shared" si="4"/>
        <v/>
      </c>
    </row>
    <row r="86" spans="1:29" ht="30" customHeight="1" x14ac:dyDescent="0.15">
      <c r="A86" s="18">
        <f t="shared" si="5"/>
        <v>81</v>
      </c>
      <c r="B86" s="82"/>
      <c r="C86" s="57"/>
      <c r="D86" s="83"/>
      <c r="E86" s="57"/>
      <c r="F86" s="70" t="str">
        <f t="shared" si="3"/>
        <v/>
      </c>
      <c r="AC86" t="str">
        <f t="shared" si="4"/>
        <v/>
      </c>
    </row>
    <row r="87" spans="1:29" ht="30" customHeight="1" x14ac:dyDescent="0.15">
      <c r="A87" s="18">
        <f t="shared" si="5"/>
        <v>82</v>
      </c>
      <c r="B87" s="82"/>
      <c r="C87" s="57"/>
      <c r="D87" s="83"/>
      <c r="E87" s="57"/>
      <c r="F87" s="70" t="str">
        <f t="shared" si="3"/>
        <v/>
      </c>
      <c r="AC87" t="str">
        <f t="shared" si="4"/>
        <v/>
      </c>
    </row>
    <row r="88" spans="1:29" ht="30" customHeight="1" x14ac:dyDescent="0.15">
      <c r="A88" s="18">
        <f t="shared" si="5"/>
        <v>83</v>
      </c>
      <c r="B88" s="82"/>
      <c r="C88" s="57"/>
      <c r="D88" s="83"/>
      <c r="E88" s="57"/>
      <c r="F88" s="70" t="str">
        <f t="shared" si="3"/>
        <v/>
      </c>
      <c r="AC88" t="str">
        <f t="shared" si="4"/>
        <v/>
      </c>
    </row>
    <row r="89" spans="1:29" ht="30" customHeight="1" x14ac:dyDescent="0.15">
      <c r="A89" s="18">
        <f t="shared" si="5"/>
        <v>84</v>
      </c>
      <c r="B89" s="82"/>
      <c r="C89" s="57"/>
      <c r="D89" s="83"/>
      <c r="E89" s="57"/>
      <c r="F89" s="70" t="str">
        <f t="shared" si="3"/>
        <v/>
      </c>
      <c r="AC89" t="str">
        <f t="shared" si="4"/>
        <v/>
      </c>
    </row>
    <row r="90" spans="1:29" ht="30" customHeight="1" x14ac:dyDescent="0.15">
      <c r="A90" s="18">
        <f t="shared" si="5"/>
        <v>85</v>
      </c>
      <c r="B90" s="82"/>
      <c r="C90" s="57"/>
      <c r="D90" s="83"/>
      <c r="E90" s="57"/>
      <c r="F90" s="70" t="str">
        <f t="shared" si="3"/>
        <v/>
      </c>
      <c r="AC90" t="str">
        <f t="shared" si="4"/>
        <v/>
      </c>
    </row>
    <row r="91" spans="1:29" ht="30" customHeight="1" x14ac:dyDescent="0.15">
      <c r="A91" s="18">
        <f t="shared" si="5"/>
        <v>86</v>
      </c>
      <c r="B91" s="82"/>
      <c r="C91" s="57"/>
      <c r="D91" s="83"/>
      <c r="E91" s="57"/>
      <c r="F91" s="70" t="str">
        <f t="shared" si="3"/>
        <v/>
      </c>
      <c r="AC91" t="str">
        <f t="shared" si="4"/>
        <v/>
      </c>
    </row>
    <row r="92" spans="1:29" ht="30" customHeight="1" x14ac:dyDescent="0.15">
      <c r="A92" s="18">
        <f t="shared" si="5"/>
        <v>87</v>
      </c>
      <c r="B92" s="82"/>
      <c r="C92" s="57"/>
      <c r="D92" s="83"/>
      <c r="E92" s="57"/>
      <c r="F92" s="70" t="str">
        <f t="shared" si="3"/>
        <v/>
      </c>
      <c r="AC92" t="str">
        <f t="shared" si="4"/>
        <v/>
      </c>
    </row>
    <row r="93" spans="1:29" ht="30" customHeight="1" x14ac:dyDescent="0.15">
      <c r="A93" s="18">
        <f t="shared" si="5"/>
        <v>88</v>
      </c>
      <c r="B93" s="82"/>
      <c r="C93" s="57"/>
      <c r="D93" s="83"/>
      <c r="E93" s="57"/>
      <c r="F93" s="70" t="str">
        <f t="shared" si="3"/>
        <v/>
      </c>
      <c r="AC93" t="str">
        <f t="shared" si="4"/>
        <v/>
      </c>
    </row>
    <row r="94" spans="1:29" ht="30" customHeight="1" x14ac:dyDescent="0.15">
      <c r="A94" s="18">
        <f t="shared" si="5"/>
        <v>89</v>
      </c>
      <c r="B94" s="82"/>
      <c r="C94" s="57"/>
      <c r="D94" s="83"/>
      <c r="E94" s="57"/>
      <c r="F94" s="70" t="str">
        <f t="shared" si="3"/>
        <v/>
      </c>
      <c r="AC94" t="str">
        <f t="shared" si="4"/>
        <v/>
      </c>
    </row>
    <row r="95" spans="1:29" ht="30" customHeight="1" x14ac:dyDescent="0.15">
      <c r="A95" s="18">
        <f t="shared" si="5"/>
        <v>90</v>
      </c>
      <c r="B95" s="82"/>
      <c r="C95" s="57"/>
      <c r="D95" s="83"/>
      <c r="E95" s="57"/>
      <c r="F95" s="70" t="str">
        <f t="shared" si="3"/>
        <v/>
      </c>
      <c r="AC95" t="str">
        <f t="shared" si="4"/>
        <v/>
      </c>
    </row>
    <row r="96" spans="1:29" ht="30" customHeight="1" x14ac:dyDescent="0.15">
      <c r="A96" s="18">
        <f t="shared" si="5"/>
        <v>91</v>
      </c>
      <c r="B96" s="82"/>
      <c r="C96" s="57"/>
      <c r="D96" s="83"/>
      <c r="E96" s="57"/>
      <c r="F96" s="70" t="str">
        <f t="shared" si="3"/>
        <v/>
      </c>
      <c r="AC96" t="str">
        <f t="shared" si="4"/>
        <v/>
      </c>
    </row>
    <row r="97" spans="1:29" ht="30" customHeight="1" x14ac:dyDescent="0.15">
      <c r="A97" s="18">
        <f t="shared" si="5"/>
        <v>92</v>
      </c>
      <c r="B97" s="82"/>
      <c r="C97" s="57"/>
      <c r="D97" s="83"/>
      <c r="E97" s="57"/>
      <c r="F97" s="70" t="str">
        <f t="shared" si="3"/>
        <v/>
      </c>
      <c r="AC97" t="str">
        <f t="shared" si="4"/>
        <v/>
      </c>
    </row>
    <row r="98" spans="1:29" ht="30" customHeight="1" x14ac:dyDescent="0.15">
      <c r="A98" s="18">
        <f t="shared" si="5"/>
        <v>93</v>
      </c>
      <c r="B98" s="82"/>
      <c r="C98" s="57"/>
      <c r="D98" s="83"/>
      <c r="E98" s="57"/>
      <c r="F98" s="70" t="str">
        <f t="shared" si="3"/>
        <v/>
      </c>
      <c r="AC98" t="str">
        <f t="shared" si="4"/>
        <v/>
      </c>
    </row>
    <row r="99" spans="1:29" ht="30" customHeight="1" x14ac:dyDescent="0.15">
      <c r="A99" s="18">
        <f t="shared" si="5"/>
        <v>94</v>
      </c>
      <c r="B99" s="82"/>
      <c r="C99" s="57"/>
      <c r="D99" s="83"/>
      <c r="E99" s="57"/>
      <c r="F99" s="70" t="str">
        <f t="shared" si="3"/>
        <v/>
      </c>
      <c r="AC99" t="str">
        <f t="shared" si="4"/>
        <v/>
      </c>
    </row>
    <row r="100" spans="1:29" ht="30" customHeight="1" x14ac:dyDescent="0.15">
      <c r="A100" s="18">
        <f t="shared" si="5"/>
        <v>95</v>
      </c>
      <c r="B100" s="82"/>
      <c r="C100" s="57"/>
      <c r="D100" s="83"/>
      <c r="E100" s="57"/>
      <c r="F100" s="70" t="str">
        <f t="shared" si="3"/>
        <v/>
      </c>
      <c r="AC100" t="str">
        <f t="shared" si="4"/>
        <v/>
      </c>
    </row>
    <row r="101" spans="1:29" ht="30" customHeight="1" x14ac:dyDescent="0.15">
      <c r="A101" s="18">
        <f t="shared" si="5"/>
        <v>96</v>
      </c>
      <c r="B101" s="82"/>
      <c r="C101" s="57"/>
      <c r="D101" s="83"/>
      <c r="E101" s="57"/>
      <c r="F101" s="70" t="str">
        <f t="shared" si="3"/>
        <v/>
      </c>
      <c r="AC101" t="str">
        <f t="shared" si="4"/>
        <v/>
      </c>
    </row>
    <row r="102" spans="1:29" ht="30" customHeight="1" x14ac:dyDescent="0.15">
      <c r="A102" s="18">
        <f t="shared" si="5"/>
        <v>97</v>
      </c>
      <c r="B102" s="82"/>
      <c r="C102" s="57"/>
      <c r="D102" s="83"/>
      <c r="E102" s="57"/>
      <c r="F102" s="70" t="str">
        <f t="shared" si="3"/>
        <v/>
      </c>
      <c r="AC102" t="str">
        <f t="shared" si="4"/>
        <v/>
      </c>
    </row>
    <row r="103" spans="1:29" ht="30" customHeight="1" x14ac:dyDescent="0.15">
      <c r="A103" s="18">
        <f t="shared" si="5"/>
        <v>98</v>
      </c>
      <c r="B103" s="82"/>
      <c r="C103" s="57"/>
      <c r="D103" s="83"/>
      <c r="E103" s="57"/>
      <c r="F103" s="70" t="str">
        <f t="shared" si="3"/>
        <v/>
      </c>
      <c r="AC103" t="str">
        <f t="shared" si="4"/>
        <v/>
      </c>
    </row>
    <row r="104" spans="1:29" ht="30" customHeight="1" x14ac:dyDescent="0.15">
      <c r="A104" s="18">
        <f t="shared" si="5"/>
        <v>99</v>
      </c>
      <c r="B104" s="82"/>
      <c r="C104" s="57"/>
      <c r="D104" s="83"/>
      <c r="E104" s="57"/>
      <c r="F104" s="70" t="str">
        <f t="shared" si="3"/>
        <v/>
      </c>
      <c r="AC104" t="str">
        <f t="shared" si="4"/>
        <v/>
      </c>
    </row>
    <row r="105" spans="1:29" ht="30" customHeight="1" x14ac:dyDescent="0.15">
      <c r="A105" s="18">
        <f t="shared" si="5"/>
        <v>100</v>
      </c>
      <c r="B105" s="82"/>
      <c r="C105" s="57"/>
      <c r="D105" s="83"/>
      <c r="E105" s="57"/>
      <c r="F105" s="70" t="str">
        <f t="shared" si="3"/>
        <v/>
      </c>
      <c r="AC105" t="str">
        <f t="shared" si="4"/>
        <v/>
      </c>
    </row>
    <row r="106" spans="1:29" x14ac:dyDescent="0.15">
      <c r="A106" t="s">
        <v>13</v>
      </c>
      <c r="B106" t="s">
        <v>13</v>
      </c>
      <c r="C106" t="s">
        <v>13</v>
      </c>
      <c r="D106" t="s">
        <v>13</v>
      </c>
      <c r="E106" t="s">
        <v>13</v>
      </c>
      <c r="F106" t="s">
        <v>13</v>
      </c>
      <c r="G106" t="s">
        <v>13</v>
      </c>
      <c r="H106" t="s">
        <v>13</v>
      </c>
      <c r="I106" t="s">
        <v>13</v>
      </c>
      <c r="J106" t="s">
        <v>13</v>
      </c>
      <c r="K106" t="s">
        <v>13</v>
      </c>
      <c r="L106" t="s">
        <v>13</v>
      </c>
      <c r="M106" t="s">
        <v>13</v>
      </c>
      <c r="N106" t="s">
        <v>13</v>
      </c>
    </row>
    <row r="107" spans="1:29" x14ac:dyDescent="0.15">
      <c r="AC107" t="str">
        <f t="shared" si="4"/>
        <v/>
      </c>
    </row>
    <row r="108" spans="1:29" x14ac:dyDescent="0.15">
      <c r="AC108" t="str">
        <f t="shared" si="4"/>
        <v/>
      </c>
    </row>
    <row r="109" spans="1:29" x14ac:dyDescent="0.15">
      <c r="AC109" t="str">
        <f t="shared" si="4"/>
        <v/>
      </c>
    </row>
    <row r="110" spans="1:29" x14ac:dyDescent="0.15">
      <c r="AC110" t="str">
        <f t="shared" si="4"/>
        <v/>
      </c>
    </row>
    <row r="111" spans="1:29" x14ac:dyDescent="0.15">
      <c r="AC111" t="str">
        <f t="shared" si="4"/>
        <v/>
      </c>
    </row>
    <row r="112" spans="1:29" x14ac:dyDescent="0.15">
      <c r="AC112" t="str">
        <f t="shared" si="4"/>
        <v/>
      </c>
    </row>
    <row r="113" spans="29:29" x14ac:dyDescent="0.15">
      <c r="AC113" t="str">
        <f t="shared" si="4"/>
        <v/>
      </c>
    </row>
    <row r="114" spans="29:29" x14ac:dyDescent="0.15">
      <c r="AC114" t="str">
        <f t="shared" si="4"/>
        <v/>
      </c>
    </row>
    <row r="115" spans="29:29" x14ac:dyDescent="0.15">
      <c r="AC115" t="str">
        <f t="shared" si="4"/>
        <v/>
      </c>
    </row>
    <row r="116" spans="29:29" x14ac:dyDescent="0.15">
      <c r="AC116" t="str">
        <f t="shared" si="4"/>
        <v/>
      </c>
    </row>
    <row r="117" spans="29:29" x14ac:dyDescent="0.15">
      <c r="AC117" t="str">
        <f t="shared" si="4"/>
        <v/>
      </c>
    </row>
    <row r="118" spans="29:29" x14ac:dyDescent="0.15">
      <c r="AC118" t="str">
        <f t="shared" si="4"/>
        <v/>
      </c>
    </row>
    <row r="119" spans="29:29" x14ac:dyDescent="0.15">
      <c r="AC119" t="str">
        <f t="shared" si="4"/>
        <v/>
      </c>
    </row>
    <row r="120" spans="29:29" x14ac:dyDescent="0.15">
      <c r="AC120" t="str">
        <f t="shared" si="4"/>
        <v/>
      </c>
    </row>
    <row r="121" spans="29:29" x14ac:dyDescent="0.15">
      <c r="AC121" t="str">
        <f t="shared" si="4"/>
        <v/>
      </c>
    </row>
    <row r="122" spans="29:29" x14ac:dyDescent="0.15">
      <c r="AC122" t="str">
        <f t="shared" si="4"/>
        <v/>
      </c>
    </row>
    <row r="123" spans="29:29" x14ac:dyDescent="0.15">
      <c r="AC123" t="str">
        <f t="shared" si="4"/>
        <v/>
      </c>
    </row>
    <row r="124" spans="29:29" x14ac:dyDescent="0.15">
      <c r="AC124" t="str">
        <f t="shared" si="4"/>
        <v/>
      </c>
    </row>
    <row r="125" spans="29:29" x14ac:dyDescent="0.15">
      <c r="AC125" t="str">
        <f t="shared" si="4"/>
        <v/>
      </c>
    </row>
    <row r="126" spans="29:29" x14ac:dyDescent="0.15">
      <c r="AC126" t="str">
        <f t="shared" si="4"/>
        <v/>
      </c>
    </row>
    <row r="127" spans="29:29" x14ac:dyDescent="0.15">
      <c r="AC127" t="str">
        <f t="shared" si="4"/>
        <v/>
      </c>
    </row>
    <row r="128" spans="29:29" x14ac:dyDescent="0.15">
      <c r="AC128" t="str">
        <f t="shared" si="4"/>
        <v/>
      </c>
    </row>
    <row r="129" spans="29:29" x14ac:dyDescent="0.15">
      <c r="AC129" t="str">
        <f t="shared" si="4"/>
        <v/>
      </c>
    </row>
    <row r="130" spans="29:29" x14ac:dyDescent="0.15">
      <c r="AC130" t="str">
        <f t="shared" si="4"/>
        <v/>
      </c>
    </row>
    <row r="131" spans="29:29" x14ac:dyDescent="0.15">
      <c r="AC131" t="str">
        <f t="shared" si="4"/>
        <v/>
      </c>
    </row>
    <row r="132" spans="29:29" x14ac:dyDescent="0.15">
      <c r="AC132" t="str">
        <f t="shared" si="4"/>
        <v/>
      </c>
    </row>
    <row r="133" spans="29:29" x14ac:dyDescent="0.15">
      <c r="AC133" t="str">
        <f t="shared" si="4"/>
        <v/>
      </c>
    </row>
    <row r="134" spans="29:29" x14ac:dyDescent="0.15">
      <c r="AC134" t="str">
        <f t="shared" si="4"/>
        <v/>
      </c>
    </row>
    <row r="135" spans="29:29" x14ac:dyDescent="0.15">
      <c r="AC135" t="str">
        <f t="shared" ref="AC135:AC198" si="6">IF(B136="",IF(B135="","",ROW()),"")</f>
        <v/>
      </c>
    </row>
    <row r="136" spans="29:29" x14ac:dyDescent="0.15">
      <c r="AC136" t="str">
        <f t="shared" si="6"/>
        <v/>
      </c>
    </row>
    <row r="137" spans="29:29" x14ac:dyDescent="0.15">
      <c r="AC137" t="str">
        <f t="shared" si="6"/>
        <v/>
      </c>
    </row>
    <row r="138" spans="29:29" x14ac:dyDescent="0.15">
      <c r="AC138" t="str">
        <f t="shared" si="6"/>
        <v/>
      </c>
    </row>
    <row r="139" spans="29:29" x14ac:dyDescent="0.15">
      <c r="AC139" t="str">
        <f t="shared" si="6"/>
        <v/>
      </c>
    </row>
    <row r="140" spans="29:29" x14ac:dyDescent="0.15">
      <c r="AC140" t="str">
        <f t="shared" si="6"/>
        <v/>
      </c>
    </row>
    <row r="141" spans="29:29" x14ac:dyDescent="0.15">
      <c r="AC141" t="str">
        <f t="shared" si="6"/>
        <v/>
      </c>
    </row>
    <row r="142" spans="29:29" x14ac:dyDescent="0.15">
      <c r="AC142" t="str">
        <f t="shared" si="6"/>
        <v/>
      </c>
    </row>
    <row r="143" spans="29:29" x14ac:dyDescent="0.15">
      <c r="AC143" t="str">
        <f t="shared" si="6"/>
        <v/>
      </c>
    </row>
    <row r="144" spans="29:29" x14ac:dyDescent="0.15">
      <c r="AC144" t="str">
        <f t="shared" si="6"/>
        <v/>
      </c>
    </row>
    <row r="145" spans="29:29" x14ac:dyDescent="0.15">
      <c r="AC145" t="str">
        <f t="shared" si="6"/>
        <v/>
      </c>
    </row>
    <row r="146" spans="29:29" x14ac:dyDescent="0.15">
      <c r="AC146" t="str">
        <f t="shared" si="6"/>
        <v/>
      </c>
    </row>
    <row r="147" spans="29:29" x14ac:dyDescent="0.15">
      <c r="AC147" t="str">
        <f t="shared" si="6"/>
        <v/>
      </c>
    </row>
    <row r="148" spans="29:29" x14ac:dyDescent="0.15">
      <c r="AC148" t="str">
        <f t="shared" si="6"/>
        <v/>
      </c>
    </row>
    <row r="149" spans="29:29" x14ac:dyDescent="0.15">
      <c r="AC149" t="str">
        <f t="shared" si="6"/>
        <v/>
      </c>
    </row>
    <row r="150" spans="29:29" x14ac:dyDescent="0.15">
      <c r="AC150" t="str">
        <f t="shared" si="6"/>
        <v/>
      </c>
    </row>
    <row r="151" spans="29:29" x14ac:dyDescent="0.15">
      <c r="AC151" t="str">
        <f t="shared" si="6"/>
        <v/>
      </c>
    </row>
    <row r="152" spans="29:29" x14ac:dyDescent="0.15">
      <c r="AC152" t="str">
        <f t="shared" si="6"/>
        <v/>
      </c>
    </row>
    <row r="153" spans="29:29" x14ac:dyDescent="0.15">
      <c r="AC153" t="str">
        <f t="shared" si="6"/>
        <v/>
      </c>
    </row>
    <row r="154" spans="29:29" x14ac:dyDescent="0.15">
      <c r="AC154" t="str">
        <f t="shared" si="6"/>
        <v/>
      </c>
    </row>
    <row r="155" spans="29:29" x14ac:dyDescent="0.15">
      <c r="AC155" t="str">
        <f t="shared" si="6"/>
        <v/>
      </c>
    </row>
    <row r="156" spans="29:29" x14ac:dyDescent="0.15">
      <c r="AC156" t="str">
        <f t="shared" si="6"/>
        <v/>
      </c>
    </row>
    <row r="157" spans="29:29" x14ac:dyDescent="0.15">
      <c r="AC157" t="str">
        <f t="shared" si="6"/>
        <v/>
      </c>
    </row>
    <row r="158" spans="29:29" x14ac:dyDescent="0.15">
      <c r="AC158" t="str">
        <f t="shared" si="6"/>
        <v/>
      </c>
    </row>
    <row r="159" spans="29:29" x14ac:dyDescent="0.15">
      <c r="AC159" t="str">
        <f t="shared" si="6"/>
        <v/>
      </c>
    </row>
    <row r="160" spans="29:29" x14ac:dyDescent="0.15">
      <c r="AC160" t="str">
        <f t="shared" si="6"/>
        <v/>
      </c>
    </row>
    <row r="161" spans="29:29" x14ac:dyDescent="0.15">
      <c r="AC161" t="str">
        <f t="shared" si="6"/>
        <v/>
      </c>
    </row>
    <row r="162" spans="29:29" x14ac:dyDescent="0.15">
      <c r="AC162" t="str">
        <f t="shared" si="6"/>
        <v/>
      </c>
    </row>
    <row r="163" spans="29:29" x14ac:dyDescent="0.15">
      <c r="AC163" t="str">
        <f t="shared" si="6"/>
        <v/>
      </c>
    </row>
    <row r="164" spans="29:29" x14ac:dyDescent="0.15">
      <c r="AC164" t="str">
        <f t="shared" si="6"/>
        <v/>
      </c>
    </row>
    <row r="165" spans="29:29" x14ac:dyDescent="0.15">
      <c r="AC165" t="str">
        <f t="shared" si="6"/>
        <v/>
      </c>
    </row>
    <row r="166" spans="29:29" x14ac:dyDescent="0.15">
      <c r="AC166" t="str">
        <f t="shared" si="6"/>
        <v/>
      </c>
    </row>
    <row r="167" spans="29:29" x14ac:dyDescent="0.15">
      <c r="AC167" t="str">
        <f t="shared" si="6"/>
        <v/>
      </c>
    </row>
    <row r="168" spans="29:29" x14ac:dyDescent="0.15">
      <c r="AC168" t="str">
        <f t="shared" si="6"/>
        <v/>
      </c>
    </row>
    <row r="169" spans="29:29" x14ac:dyDescent="0.15">
      <c r="AC169" t="str">
        <f t="shared" si="6"/>
        <v/>
      </c>
    </row>
    <row r="170" spans="29:29" x14ac:dyDescent="0.15">
      <c r="AC170" t="str">
        <f t="shared" si="6"/>
        <v/>
      </c>
    </row>
    <row r="171" spans="29:29" x14ac:dyDescent="0.15">
      <c r="AC171" t="str">
        <f t="shared" si="6"/>
        <v/>
      </c>
    </row>
    <row r="172" spans="29:29" x14ac:dyDescent="0.15">
      <c r="AC172" t="str">
        <f t="shared" si="6"/>
        <v/>
      </c>
    </row>
    <row r="173" spans="29:29" x14ac:dyDescent="0.15">
      <c r="AC173" t="str">
        <f t="shared" si="6"/>
        <v/>
      </c>
    </row>
    <row r="174" spans="29:29" x14ac:dyDescent="0.15">
      <c r="AC174" t="str">
        <f t="shared" si="6"/>
        <v/>
      </c>
    </row>
    <row r="175" spans="29:29" x14ac:dyDescent="0.15">
      <c r="AC175" t="str">
        <f t="shared" si="6"/>
        <v/>
      </c>
    </row>
    <row r="176" spans="29:29" x14ac:dyDescent="0.15">
      <c r="AC176" t="str">
        <f t="shared" si="6"/>
        <v/>
      </c>
    </row>
    <row r="177" spans="29:29" x14ac:dyDescent="0.15">
      <c r="AC177" t="str">
        <f t="shared" si="6"/>
        <v/>
      </c>
    </row>
    <row r="178" spans="29:29" x14ac:dyDescent="0.15">
      <c r="AC178" t="str">
        <f t="shared" si="6"/>
        <v/>
      </c>
    </row>
    <row r="179" spans="29:29" x14ac:dyDescent="0.15">
      <c r="AC179" t="str">
        <f t="shared" si="6"/>
        <v/>
      </c>
    </row>
    <row r="180" spans="29:29" x14ac:dyDescent="0.15">
      <c r="AC180" t="str">
        <f t="shared" si="6"/>
        <v/>
      </c>
    </row>
    <row r="181" spans="29:29" x14ac:dyDescent="0.15">
      <c r="AC181" t="str">
        <f t="shared" si="6"/>
        <v/>
      </c>
    </row>
    <row r="182" spans="29:29" x14ac:dyDescent="0.15">
      <c r="AC182" t="str">
        <f t="shared" si="6"/>
        <v/>
      </c>
    </row>
    <row r="183" spans="29:29" x14ac:dyDescent="0.15">
      <c r="AC183" t="str">
        <f t="shared" si="6"/>
        <v/>
      </c>
    </row>
    <row r="184" spans="29:29" x14ac:dyDescent="0.15">
      <c r="AC184" t="str">
        <f t="shared" si="6"/>
        <v/>
      </c>
    </row>
    <row r="185" spans="29:29" x14ac:dyDescent="0.15">
      <c r="AC185" t="str">
        <f t="shared" si="6"/>
        <v/>
      </c>
    </row>
    <row r="186" spans="29:29" x14ac:dyDescent="0.15">
      <c r="AC186" t="str">
        <f t="shared" si="6"/>
        <v/>
      </c>
    </row>
    <row r="187" spans="29:29" x14ac:dyDescent="0.15">
      <c r="AC187" t="str">
        <f t="shared" si="6"/>
        <v/>
      </c>
    </row>
    <row r="188" spans="29:29" x14ac:dyDescent="0.15">
      <c r="AC188" t="str">
        <f t="shared" si="6"/>
        <v/>
      </c>
    </row>
    <row r="189" spans="29:29" x14ac:dyDescent="0.15">
      <c r="AC189" t="str">
        <f t="shared" si="6"/>
        <v/>
      </c>
    </row>
    <row r="190" spans="29:29" x14ac:dyDescent="0.15">
      <c r="AC190" t="str">
        <f t="shared" si="6"/>
        <v/>
      </c>
    </row>
    <row r="191" spans="29:29" x14ac:dyDescent="0.15">
      <c r="AC191" t="str">
        <f t="shared" si="6"/>
        <v/>
      </c>
    </row>
    <row r="192" spans="29:29" x14ac:dyDescent="0.15">
      <c r="AC192" t="str">
        <f t="shared" si="6"/>
        <v/>
      </c>
    </row>
    <row r="193" spans="29:29" x14ac:dyDescent="0.15">
      <c r="AC193" t="str">
        <f t="shared" si="6"/>
        <v/>
      </c>
    </row>
    <row r="194" spans="29:29" x14ac:dyDescent="0.15">
      <c r="AC194" t="str">
        <f t="shared" si="6"/>
        <v/>
      </c>
    </row>
    <row r="195" spans="29:29" x14ac:dyDescent="0.15">
      <c r="AC195" t="str">
        <f t="shared" si="6"/>
        <v/>
      </c>
    </row>
    <row r="196" spans="29:29" x14ac:dyDescent="0.15">
      <c r="AC196" t="str">
        <f t="shared" si="6"/>
        <v/>
      </c>
    </row>
    <row r="197" spans="29:29" x14ac:dyDescent="0.15">
      <c r="AC197" t="str">
        <f t="shared" si="6"/>
        <v/>
      </c>
    </row>
    <row r="198" spans="29:29" x14ac:dyDescent="0.15">
      <c r="AC198" t="str">
        <f t="shared" si="6"/>
        <v/>
      </c>
    </row>
    <row r="199" spans="29:29" x14ac:dyDescent="0.15">
      <c r="AC199" t="str">
        <f t="shared" ref="AC199:AC211" si="7">IF(B200="",IF(B199="","",ROW()),"")</f>
        <v/>
      </c>
    </row>
    <row r="200" spans="29:29" x14ac:dyDescent="0.15">
      <c r="AC200" t="str">
        <f t="shared" si="7"/>
        <v/>
      </c>
    </row>
    <row r="201" spans="29:29" x14ac:dyDescent="0.15">
      <c r="AC201" t="str">
        <f t="shared" si="7"/>
        <v/>
      </c>
    </row>
    <row r="202" spans="29:29" x14ac:dyDescent="0.15">
      <c r="AC202" t="str">
        <f t="shared" si="7"/>
        <v/>
      </c>
    </row>
    <row r="203" spans="29:29" x14ac:dyDescent="0.15">
      <c r="AC203" t="str">
        <f t="shared" si="7"/>
        <v/>
      </c>
    </row>
    <row r="204" spans="29:29" x14ac:dyDescent="0.15">
      <c r="AC204" t="str">
        <f t="shared" si="7"/>
        <v/>
      </c>
    </row>
    <row r="205" spans="29:29" x14ac:dyDescent="0.15">
      <c r="AC205" t="str">
        <f t="shared" si="7"/>
        <v/>
      </c>
    </row>
    <row r="206" spans="29:29" x14ac:dyDescent="0.15">
      <c r="AC206" t="str">
        <f t="shared" si="7"/>
        <v/>
      </c>
    </row>
    <row r="207" spans="29:29" x14ac:dyDescent="0.15">
      <c r="AC207" t="str">
        <f t="shared" si="7"/>
        <v/>
      </c>
    </row>
    <row r="208" spans="29:29" x14ac:dyDescent="0.15">
      <c r="AC208" t="str">
        <f t="shared" si="7"/>
        <v/>
      </c>
    </row>
    <row r="209" spans="29:29" x14ac:dyDescent="0.15">
      <c r="AC209" t="str">
        <f t="shared" si="7"/>
        <v/>
      </c>
    </row>
    <row r="210" spans="29:29" x14ac:dyDescent="0.15">
      <c r="AC210" t="str">
        <f t="shared" si="7"/>
        <v/>
      </c>
    </row>
    <row r="211" spans="29:29" x14ac:dyDescent="0.15">
      <c r="AC211" t="str">
        <f t="shared" si="7"/>
        <v/>
      </c>
    </row>
  </sheetData>
  <sheetProtection algorithmName="SHA-512" hashValue="n0uUwyz055vVZlq7tmM5D20SbU2HCI817vCQDlRSs7VsaUJqF3WbWHf1C1RdRDmizjcMf9j4Z+WkC1eukFkBxQ==" saltValue="u7TagZYlSaSz01sP2+9GcA==" spinCount="100000" sheet="1" objects="1" scenarios="1"/>
  <conditionalFormatting sqref="H5:H14">
    <cfRule type="duplicateValues" dxfId="1" priority="1"/>
  </conditionalFormatting>
  <dataValidations count="3">
    <dataValidation type="whole" errorStyle="warning" operator="equal" allowBlank="1" showInputMessage="1" showErrorMessage="1" errorTitle="انتبه !" error="هل تود تغيير مبلغ الفاتورة ؟" sqref="D6:D105" xr:uid="{00000000-0002-0000-0900-000000000000}">
      <formula1>0</formula1>
    </dataValidation>
    <dataValidation allowBlank="1" showInputMessage="1" showErrorMessage="1" prompt="أدخل إسم المشروع الجديد" sqref="B6:B105" xr:uid="{00000000-0002-0000-0900-000001000000}"/>
    <dataValidation type="list" operator="equal" allowBlank="1" showInputMessage="1" showErrorMessage="1" error="اخترمن القائمة" sqref="F6:F105" xr:uid="{00000000-0002-0000-0900-000002000000}">
      <formula1>"Done,مستمر"</formula1>
    </dataValidation>
  </dataValidations>
  <pageMargins left="0.7" right="0.7" top="0.75" bottom="0.75" header="0.3" footer="0.3"/>
  <pageSetup paperSize="9" scale="72" orientation="landscape" horizontalDpi="0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5:Z201"/>
  <sheetViews>
    <sheetView showGridLines="0" showRowColHeaders="0" rightToLeft="1" zoomScaleNormal="100" workbookViewId="0">
      <pane ySplit="5" topLeftCell="A6" activePane="bottomLeft" state="frozen"/>
      <selection pane="bottomLeft" activeCell="C2" sqref="C2"/>
    </sheetView>
  </sheetViews>
  <sheetFormatPr baseColWidth="10" defaultColWidth="8.83203125" defaultRowHeight="14" x14ac:dyDescent="0.15"/>
  <cols>
    <col min="1" max="1" width="6" customWidth="1"/>
    <col min="2" max="2" width="40.5" style="13" customWidth="1"/>
    <col min="3" max="3" width="34.5" style="13" customWidth="1"/>
    <col min="4" max="4" width="2.6640625" style="13" customWidth="1"/>
    <col min="5" max="5" width="22.33203125" style="13" customWidth="1"/>
    <col min="6" max="6" width="10.5" style="4" customWidth="1"/>
    <col min="7" max="7" width="18.33203125" style="4" customWidth="1"/>
    <col min="8" max="8" width="24.5" style="4" customWidth="1"/>
    <col min="9" max="9" width="2.33203125" style="13" customWidth="1"/>
    <col min="10" max="10" width="15.6640625" style="13" customWidth="1"/>
    <col min="11" max="11" width="25.6640625" style="13" customWidth="1"/>
  </cols>
  <sheetData>
    <row r="5" spans="1:26" s="20" customFormat="1" ht="20" x14ac:dyDescent="0.2">
      <c r="B5" s="28" t="s">
        <v>4</v>
      </c>
      <c r="C5" s="28" t="s">
        <v>9</v>
      </c>
      <c r="D5" s="29"/>
      <c r="E5" s="28" t="s">
        <v>5</v>
      </c>
      <c r="F5" s="28" t="s">
        <v>6</v>
      </c>
      <c r="G5" s="28" t="s">
        <v>7</v>
      </c>
      <c r="H5" s="28" t="s">
        <v>8</v>
      </c>
      <c r="I5" s="29"/>
      <c r="J5" s="28" t="s">
        <v>0</v>
      </c>
      <c r="K5" s="28" t="s">
        <v>25</v>
      </c>
    </row>
    <row r="6" spans="1:26" s="21" customFormat="1" ht="30" customHeight="1" x14ac:dyDescent="0.2">
      <c r="A6" s="24">
        <v>1</v>
      </c>
      <c r="B6" s="73" t="s">
        <v>69</v>
      </c>
      <c r="C6" s="73" t="s">
        <v>51</v>
      </c>
      <c r="D6" s="74"/>
      <c r="E6" s="75">
        <v>45658</v>
      </c>
      <c r="F6" s="76">
        <v>5</v>
      </c>
      <c r="G6" s="77">
        <v>100</v>
      </c>
      <c r="H6" s="77">
        <f t="shared" ref="H6:H70" si="0">IF(G6="","",F6*G6)</f>
        <v>500</v>
      </c>
      <c r="I6" s="74"/>
      <c r="J6" s="76" t="s">
        <v>17</v>
      </c>
      <c r="K6" s="76" t="str">
        <f t="shared" ref="K6:K69" si="1">IF(J6="","",IF(J6="سلفة","اكتب إسم الموظف",IF(J6="آجل","اكتب إسم المورد",IF(J6="نقدي","-",""))))</f>
        <v>-</v>
      </c>
      <c r="Z6" s="21">
        <f t="shared" ref="Z6:Z37" si="2">H6</f>
        <v>500</v>
      </c>
    </row>
    <row r="7" spans="1:26" s="21" customFormat="1" ht="30" customHeight="1" x14ac:dyDescent="0.2">
      <c r="A7" s="24">
        <f>A6+1</f>
        <v>2</v>
      </c>
      <c r="B7" s="73" t="s">
        <v>69</v>
      </c>
      <c r="C7" s="73" t="s">
        <v>64</v>
      </c>
      <c r="D7" s="74"/>
      <c r="E7" s="75">
        <v>45691</v>
      </c>
      <c r="F7" s="76">
        <v>1</v>
      </c>
      <c r="G7" s="77">
        <v>800</v>
      </c>
      <c r="H7" s="77">
        <f t="shared" si="0"/>
        <v>800</v>
      </c>
      <c r="I7" s="74"/>
      <c r="J7" s="76" t="s">
        <v>18</v>
      </c>
      <c r="K7" s="76" t="s">
        <v>62</v>
      </c>
      <c r="Z7" s="21">
        <f t="shared" si="2"/>
        <v>800</v>
      </c>
    </row>
    <row r="8" spans="1:26" s="21" customFormat="1" ht="30" customHeight="1" x14ac:dyDescent="0.2">
      <c r="A8" s="24">
        <f t="shared" ref="A8:A71" si="3">A7+1</f>
        <v>3</v>
      </c>
      <c r="B8" s="73" t="s">
        <v>70</v>
      </c>
      <c r="C8" s="73" t="s">
        <v>64</v>
      </c>
      <c r="D8" s="74"/>
      <c r="E8" s="75">
        <v>45693</v>
      </c>
      <c r="F8" s="76">
        <v>4</v>
      </c>
      <c r="G8" s="77">
        <v>500</v>
      </c>
      <c r="H8" s="77">
        <f t="shared" si="0"/>
        <v>2000</v>
      </c>
      <c r="I8" s="74"/>
      <c r="J8" s="76" t="s">
        <v>18</v>
      </c>
      <c r="K8" s="76" t="s">
        <v>63</v>
      </c>
      <c r="Z8" s="21">
        <f t="shared" si="2"/>
        <v>2000</v>
      </c>
    </row>
    <row r="9" spans="1:26" s="21" customFormat="1" ht="30" customHeight="1" x14ac:dyDescent="0.2">
      <c r="A9" s="24">
        <f t="shared" si="3"/>
        <v>4</v>
      </c>
      <c r="B9" s="73" t="s">
        <v>82</v>
      </c>
      <c r="C9" s="73" t="s">
        <v>46</v>
      </c>
      <c r="D9" s="74"/>
      <c r="E9" s="75">
        <v>45724</v>
      </c>
      <c r="F9" s="76">
        <v>1</v>
      </c>
      <c r="G9" s="77">
        <v>50</v>
      </c>
      <c r="H9" s="77">
        <f t="shared" si="0"/>
        <v>50</v>
      </c>
      <c r="I9" s="74"/>
      <c r="J9" s="76" t="s">
        <v>19</v>
      </c>
      <c r="K9" s="76" t="s">
        <v>26</v>
      </c>
      <c r="Z9" s="21">
        <f t="shared" si="2"/>
        <v>50</v>
      </c>
    </row>
    <row r="10" spans="1:26" s="21" customFormat="1" ht="30" customHeight="1" x14ac:dyDescent="0.2">
      <c r="A10" s="24">
        <f t="shared" si="3"/>
        <v>5</v>
      </c>
      <c r="B10" s="73" t="s">
        <v>83</v>
      </c>
      <c r="C10" s="73" t="s">
        <v>68</v>
      </c>
      <c r="D10" s="74"/>
      <c r="E10" s="75">
        <v>45728</v>
      </c>
      <c r="F10" s="76"/>
      <c r="G10" s="77"/>
      <c r="H10" s="77">
        <v>2000</v>
      </c>
      <c r="I10" s="74"/>
      <c r="J10" s="76" t="s">
        <v>18</v>
      </c>
      <c r="K10" s="76" t="str">
        <f t="shared" si="1"/>
        <v>اكتب إسم المورد</v>
      </c>
      <c r="Z10" s="21">
        <f t="shared" si="2"/>
        <v>2000</v>
      </c>
    </row>
    <row r="11" spans="1:26" s="21" customFormat="1" ht="30" customHeight="1" x14ac:dyDescent="0.2">
      <c r="A11" s="24">
        <f t="shared" si="3"/>
        <v>6</v>
      </c>
      <c r="B11" s="73" t="s">
        <v>84</v>
      </c>
      <c r="C11" s="73" t="s">
        <v>65</v>
      </c>
      <c r="D11" s="74"/>
      <c r="E11" s="75">
        <v>45748</v>
      </c>
      <c r="F11" s="76">
        <v>1</v>
      </c>
      <c r="G11" s="77">
        <v>400</v>
      </c>
      <c r="H11" s="77">
        <f t="shared" si="0"/>
        <v>400</v>
      </c>
      <c r="I11" s="74"/>
      <c r="J11" s="76" t="s">
        <v>19</v>
      </c>
      <c r="K11" s="76" t="str">
        <f t="shared" si="1"/>
        <v>اكتب إسم الموظف</v>
      </c>
      <c r="Z11" s="21">
        <f t="shared" si="2"/>
        <v>400</v>
      </c>
    </row>
    <row r="12" spans="1:26" s="21" customFormat="1" ht="30" customHeight="1" x14ac:dyDescent="0.2">
      <c r="A12" s="24">
        <f t="shared" si="3"/>
        <v>7</v>
      </c>
      <c r="B12" s="73"/>
      <c r="C12" s="73"/>
      <c r="D12" s="74"/>
      <c r="E12" s="75"/>
      <c r="F12" s="76"/>
      <c r="G12" s="77"/>
      <c r="H12" s="77" t="str">
        <f t="shared" si="0"/>
        <v/>
      </c>
      <c r="I12" s="74"/>
      <c r="J12" s="76" t="s">
        <v>17</v>
      </c>
      <c r="K12" s="76" t="str">
        <f t="shared" si="1"/>
        <v>-</v>
      </c>
      <c r="Z12" s="21" t="str">
        <f t="shared" si="2"/>
        <v/>
      </c>
    </row>
    <row r="13" spans="1:26" s="21" customFormat="1" ht="30" customHeight="1" x14ac:dyDescent="0.2">
      <c r="A13" s="24">
        <f t="shared" si="3"/>
        <v>8</v>
      </c>
      <c r="B13" s="73"/>
      <c r="C13" s="73"/>
      <c r="D13" s="74"/>
      <c r="E13" s="75"/>
      <c r="F13" s="76"/>
      <c r="G13" s="77"/>
      <c r="H13" s="77" t="str">
        <f t="shared" si="0"/>
        <v/>
      </c>
      <c r="I13" s="74"/>
      <c r="J13" s="76"/>
      <c r="K13" s="76" t="str">
        <f t="shared" si="1"/>
        <v/>
      </c>
      <c r="Z13" s="21" t="str">
        <f t="shared" si="2"/>
        <v/>
      </c>
    </row>
    <row r="14" spans="1:26" s="21" customFormat="1" ht="30" customHeight="1" x14ac:dyDescent="0.2">
      <c r="A14" s="24">
        <f t="shared" si="3"/>
        <v>9</v>
      </c>
      <c r="B14" s="73"/>
      <c r="C14" s="73"/>
      <c r="D14" s="74"/>
      <c r="E14" s="75"/>
      <c r="F14" s="76"/>
      <c r="G14" s="77"/>
      <c r="H14" s="77" t="str">
        <f t="shared" si="0"/>
        <v/>
      </c>
      <c r="I14" s="74"/>
      <c r="J14" s="76"/>
      <c r="K14" s="76" t="str">
        <f t="shared" si="1"/>
        <v/>
      </c>
      <c r="Z14" s="21" t="str">
        <f t="shared" si="2"/>
        <v/>
      </c>
    </row>
    <row r="15" spans="1:26" s="21" customFormat="1" ht="30" customHeight="1" x14ac:dyDescent="0.2">
      <c r="A15" s="24">
        <f t="shared" si="3"/>
        <v>10</v>
      </c>
      <c r="B15" s="73"/>
      <c r="C15" s="73"/>
      <c r="D15" s="74"/>
      <c r="E15" s="75"/>
      <c r="F15" s="76"/>
      <c r="G15" s="77"/>
      <c r="H15" s="77" t="str">
        <f t="shared" si="0"/>
        <v/>
      </c>
      <c r="I15" s="74"/>
      <c r="J15" s="76"/>
      <c r="K15" s="76" t="str">
        <f t="shared" si="1"/>
        <v/>
      </c>
      <c r="Z15" s="21" t="str">
        <f t="shared" si="2"/>
        <v/>
      </c>
    </row>
    <row r="16" spans="1:26" s="21" customFormat="1" ht="30" customHeight="1" x14ac:dyDescent="0.2">
      <c r="A16" s="24">
        <f t="shared" si="3"/>
        <v>11</v>
      </c>
      <c r="B16" s="73"/>
      <c r="C16" s="73"/>
      <c r="D16" s="74"/>
      <c r="E16" s="75"/>
      <c r="F16" s="76"/>
      <c r="G16" s="77"/>
      <c r="H16" s="77" t="str">
        <f t="shared" si="0"/>
        <v/>
      </c>
      <c r="I16" s="74"/>
      <c r="J16" s="76"/>
      <c r="K16" s="76" t="str">
        <f t="shared" si="1"/>
        <v/>
      </c>
      <c r="Z16" s="21" t="str">
        <f t="shared" si="2"/>
        <v/>
      </c>
    </row>
    <row r="17" spans="1:26" s="21" customFormat="1" ht="30" customHeight="1" x14ac:dyDescent="0.2">
      <c r="A17" s="24">
        <f t="shared" si="3"/>
        <v>12</v>
      </c>
      <c r="B17" s="73"/>
      <c r="C17" s="73"/>
      <c r="D17" s="74"/>
      <c r="E17" s="75"/>
      <c r="F17" s="76"/>
      <c r="G17" s="77"/>
      <c r="H17" s="77" t="str">
        <f t="shared" si="0"/>
        <v/>
      </c>
      <c r="I17" s="74"/>
      <c r="J17" s="76"/>
      <c r="K17" s="76" t="str">
        <f t="shared" si="1"/>
        <v/>
      </c>
      <c r="Z17" s="21" t="str">
        <f t="shared" si="2"/>
        <v/>
      </c>
    </row>
    <row r="18" spans="1:26" s="21" customFormat="1" ht="30" customHeight="1" x14ac:dyDescent="0.2">
      <c r="A18" s="24">
        <f t="shared" si="3"/>
        <v>13</v>
      </c>
      <c r="B18" s="73"/>
      <c r="C18" s="73"/>
      <c r="D18" s="74"/>
      <c r="E18" s="75"/>
      <c r="F18" s="76"/>
      <c r="G18" s="77"/>
      <c r="H18" s="77" t="str">
        <f t="shared" si="0"/>
        <v/>
      </c>
      <c r="I18" s="74"/>
      <c r="J18" s="76"/>
      <c r="K18" s="76" t="str">
        <f t="shared" si="1"/>
        <v/>
      </c>
      <c r="Z18" s="21" t="str">
        <f t="shared" si="2"/>
        <v/>
      </c>
    </row>
    <row r="19" spans="1:26" s="21" customFormat="1" ht="30" customHeight="1" x14ac:dyDescent="0.2">
      <c r="A19" s="24">
        <f t="shared" si="3"/>
        <v>14</v>
      </c>
      <c r="B19" s="73"/>
      <c r="C19" s="73"/>
      <c r="D19" s="74"/>
      <c r="E19" s="75"/>
      <c r="F19" s="76"/>
      <c r="G19" s="77"/>
      <c r="H19" s="77" t="str">
        <f t="shared" si="0"/>
        <v/>
      </c>
      <c r="I19" s="74"/>
      <c r="J19" s="76"/>
      <c r="K19" s="76" t="str">
        <f t="shared" si="1"/>
        <v/>
      </c>
      <c r="Z19" s="21" t="str">
        <f t="shared" si="2"/>
        <v/>
      </c>
    </row>
    <row r="20" spans="1:26" s="21" customFormat="1" ht="30" customHeight="1" x14ac:dyDescent="0.2">
      <c r="A20" s="24">
        <f t="shared" si="3"/>
        <v>15</v>
      </c>
      <c r="B20" s="73"/>
      <c r="C20" s="73"/>
      <c r="D20" s="74"/>
      <c r="E20" s="75"/>
      <c r="F20" s="76"/>
      <c r="G20" s="77"/>
      <c r="H20" s="77" t="str">
        <f t="shared" si="0"/>
        <v/>
      </c>
      <c r="I20" s="74"/>
      <c r="J20" s="76"/>
      <c r="K20" s="76" t="str">
        <f t="shared" si="1"/>
        <v/>
      </c>
      <c r="Z20" s="21" t="str">
        <f t="shared" si="2"/>
        <v/>
      </c>
    </row>
    <row r="21" spans="1:26" s="21" customFormat="1" ht="30" customHeight="1" x14ac:dyDescent="0.2">
      <c r="A21" s="24">
        <f t="shared" si="3"/>
        <v>16</v>
      </c>
      <c r="B21" s="73"/>
      <c r="C21" s="73"/>
      <c r="D21" s="74"/>
      <c r="E21" s="75"/>
      <c r="F21" s="76"/>
      <c r="G21" s="77"/>
      <c r="H21" s="77" t="str">
        <f t="shared" si="0"/>
        <v/>
      </c>
      <c r="I21" s="74"/>
      <c r="J21" s="76"/>
      <c r="K21" s="76" t="str">
        <f t="shared" si="1"/>
        <v/>
      </c>
      <c r="Z21" s="21" t="str">
        <f t="shared" si="2"/>
        <v/>
      </c>
    </row>
    <row r="22" spans="1:26" s="21" customFormat="1" ht="30" customHeight="1" x14ac:dyDescent="0.2">
      <c r="A22" s="24">
        <f t="shared" si="3"/>
        <v>17</v>
      </c>
      <c r="B22" s="73"/>
      <c r="C22" s="73"/>
      <c r="D22" s="74"/>
      <c r="E22" s="75"/>
      <c r="F22" s="76"/>
      <c r="G22" s="77"/>
      <c r="H22" s="77" t="str">
        <f t="shared" si="0"/>
        <v/>
      </c>
      <c r="I22" s="74"/>
      <c r="J22" s="76"/>
      <c r="K22" s="76" t="str">
        <f t="shared" si="1"/>
        <v/>
      </c>
      <c r="Z22" s="21" t="str">
        <f t="shared" si="2"/>
        <v/>
      </c>
    </row>
    <row r="23" spans="1:26" s="21" customFormat="1" ht="30" customHeight="1" x14ac:dyDescent="0.2">
      <c r="A23" s="24">
        <f t="shared" si="3"/>
        <v>18</v>
      </c>
      <c r="B23" s="73"/>
      <c r="C23" s="73"/>
      <c r="D23" s="74"/>
      <c r="E23" s="75"/>
      <c r="F23" s="76"/>
      <c r="G23" s="77"/>
      <c r="H23" s="77" t="str">
        <f t="shared" si="0"/>
        <v/>
      </c>
      <c r="I23" s="74"/>
      <c r="J23" s="76"/>
      <c r="K23" s="76" t="str">
        <f t="shared" si="1"/>
        <v/>
      </c>
      <c r="Z23" s="21" t="str">
        <f t="shared" si="2"/>
        <v/>
      </c>
    </row>
    <row r="24" spans="1:26" s="21" customFormat="1" ht="30" customHeight="1" x14ac:dyDescent="0.2">
      <c r="A24" s="24">
        <f t="shared" si="3"/>
        <v>19</v>
      </c>
      <c r="B24" s="73"/>
      <c r="C24" s="73"/>
      <c r="D24" s="74"/>
      <c r="E24" s="75"/>
      <c r="F24" s="76"/>
      <c r="G24" s="77"/>
      <c r="H24" s="77" t="str">
        <f t="shared" si="0"/>
        <v/>
      </c>
      <c r="I24" s="74"/>
      <c r="J24" s="76"/>
      <c r="K24" s="76" t="str">
        <f t="shared" si="1"/>
        <v/>
      </c>
      <c r="Z24" s="21" t="str">
        <f t="shared" si="2"/>
        <v/>
      </c>
    </row>
    <row r="25" spans="1:26" s="21" customFormat="1" ht="30" customHeight="1" x14ac:dyDescent="0.2">
      <c r="A25" s="24">
        <f t="shared" si="3"/>
        <v>20</v>
      </c>
      <c r="B25" s="73"/>
      <c r="C25" s="73"/>
      <c r="D25" s="74"/>
      <c r="E25" s="75"/>
      <c r="F25" s="76"/>
      <c r="G25" s="77"/>
      <c r="H25" s="77" t="str">
        <f t="shared" si="0"/>
        <v/>
      </c>
      <c r="I25" s="74"/>
      <c r="J25" s="76"/>
      <c r="K25" s="76" t="str">
        <f t="shared" si="1"/>
        <v/>
      </c>
      <c r="Z25" s="21" t="str">
        <f t="shared" si="2"/>
        <v/>
      </c>
    </row>
    <row r="26" spans="1:26" s="21" customFormat="1" ht="30" customHeight="1" x14ac:dyDescent="0.2">
      <c r="A26" s="24">
        <f t="shared" si="3"/>
        <v>21</v>
      </c>
      <c r="B26" s="73"/>
      <c r="C26" s="73"/>
      <c r="D26" s="74"/>
      <c r="E26" s="75"/>
      <c r="F26" s="76"/>
      <c r="G26" s="77"/>
      <c r="H26" s="77" t="str">
        <f t="shared" si="0"/>
        <v/>
      </c>
      <c r="I26" s="74"/>
      <c r="J26" s="76"/>
      <c r="K26" s="76" t="str">
        <f t="shared" si="1"/>
        <v/>
      </c>
      <c r="Z26" s="21" t="str">
        <f t="shared" si="2"/>
        <v/>
      </c>
    </row>
    <row r="27" spans="1:26" s="21" customFormat="1" ht="30" customHeight="1" x14ac:dyDescent="0.2">
      <c r="A27" s="24">
        <f t="shared" si="3"/>
        <v>22</v>
      </c>
      <c r="B27" s="73"/>
      <c r="C27" s="73"/>
      <c r="D27" s="74"/>
      <c r="E27" s="75"/>
      <c r="F27" s="76"/>
      <c r="G27" s="77"/>
      <c r="H27" s="77" t="str">
        <f t="shared" si="0"/>
        <v/>
      </c>
      <c r="I27" s="74"/>
      <c r="J27" s="76"/>
      <c r="K27" s="76" t="str">
        <f t="shared" si="1"/>
        <v/>
      </c>
      <c r="Z27" s="21" t="str">
        <f t="shared" si="2"/>
        <v/>
      </c>
    </row>
    <row r="28" spans="1:26" s="21" customFormat="1" ht="30" customHeight="1" x14ac:dyDescent="0.2">
      <c r="A28" s="24">
        <f t="shared" si="3"/>
        <v>23</v>
      </c>
      <c r="B28" s="73"/>
      <c r="C28" s="73"/>
      <c r="D28" s="74"/>
      <c r="E28" s="75"/>
      <c r="F28" s="76"/>
      <c r="G28" s="77"/>
      <c r="H28" s="77" t="str">
        <f t="shared" si="0"/>
        <v/>
      </c>
      <c r="I28" s="74"/>
      <c r="J28" s="76"/>
      <c r="K28" s="76" t="str">
        <f t="shared" si="1"/>
        <v/>
      </c>
      <c r="Z28" s="21" t="str">
        <f t="shared" si="2"/>
        <v/>
      </c>
    </row>
    <row r="29" spans="1:26" s="21" customFormat="1" ht="30" customHeight="1" x14ac:dyDescent="0.2">
      <c r="A29" s="24">
        <f t="shared" si="3"/>
        <v>24</v>
      </c>
      <c r="B29" s="73"/>
      <c r="C29" s="73"/>
      <c r="D29" s="74"/>
      <c r="E29" s="75"/>
      <c r="F29" s="76"/>
      <c r="G29" s="77"/>
      <c r="H29" s="77" t="str">
        <f t="shared" si="0"/>
        <v/>
      </c>
      <c r="I29" s="74"/>
      <c r="J29" s="76"/>
      <c r="K29" s="76" t="str">
        <f t="shared" si="1"/>
        <v/>
      </c>
      <c r="Z29" s="21" t="str">
        <f t="shared" si="2"/>
        <v/>
      </c>
    </row>
    <row r="30" spans="1:26" s="21" customFormat="1" ht="30" customHeight="1" x14ac:dyDescent="0.2">
      <c r="A30" s="24">
        <f t="shared" si="3"/>
        <v>25</v>
      </c>
      <c r="B30" s="73"/>
      <c r="C30" s="73"/>
      <c r="D30" s="74"/>
      <c r="E30" s="75"/>
      <c r="F30" s="76"/>
      <c r="G30" s="77"/>
      <c r="H30" s="77" t="str">
        <f t="shared" si="0"/>
        <v/>
      </c>
      <c r="I30" s="74"/>
      <c r="J30" s="76"/>
      <c r="K30" s="76" t="str">
        <f t="shared" si="1"/>
        <v/>
      </c>
      <c r="Z30" s="21" t="str">
        <f t="shared" si="2"/>
        <v/>
      </c>
    </row>
    <row r="31" spans="1:26" s="21" customFormat="1" ht="30" customHeight="1" x14ac:dyDescent="0.2">
      <c r="A31" s="24">
        <f t="shared" si="3"/>
        <v>26</v>
      </c>
      <c r="B31" s="73"/>
      <c r="C31" s="73"/>
      <c r="D31" s="74"/>
      <c r="E31" s="75"/>
      <c r="F31" s="76"/>
      <c r="G31" s="77"/>
      <c r="H31" s="77" t="str">
        <f t="shared" si="0"/>
        <v/>
      </c>
      <c r="I31" s="74"/>
      <c r="J31" s="76"/>
      <c r="K31" s="76" t="str">
        <f t="shared" si="1"/>
        <v/>
      </c>
      <c r="Z31" s="21" t="str">
        <f t="shared" si="2"/>
        <v/>
      </c>
    </row>
    <row r="32" spans="1:26" s="21" customFormat="1" ht="30" customHeight="1" x14ac:dyDescent="0.2">
      <c r="A32" s="24">
        <f t="shared" si="3"/>
        <v>27</v>
      </c>
      <c r="B32" s="73"/>
      <c r="C32" s="73"/>
      <c r="D32" s="74"/>
      <c r="E32" s="75"/>
      <c r="F32" s="76"/>
      <c r="G32" s="77"/>
      <c r="H32" s="77" t="str">
        <f t="shared" si="0"/>
        <v/>
      </c>
      <c r="I32" s="74"/>
      <c r="J32" s="76"/>
      <c r="K32" s="76" t="str">
        <f t="shared" si="1"/>
        <v/>
      </c>
      <c r="Z32" s="21" t="str">
        <f t="shared" si="2"/>
        <v/>
      </c>
    </row>
    <row r="33" spans="1:26" s="21" customFormat="1" ht="30" customHeight="1" x14ac:dyDescent="0.2">
      <c r="A33" s="24">
        <f t="shared" si="3"/>
        <v>28</v>
      </c>
      <c r="B33" s="73"/>
      <c r="C33" s="73"/>
      <c r="D33" s="74"/>
      <c r="E33" s="75"/>
      <c r="F33" s="76"/>
      <c r="G33" s="77"/>
      <c r="H33" s="77" t="str">
        <f t="shared" si="0"/>
        <v/>
      </c>
      <c r="I33" s="74"/>
      <c r="J33" s="76"/>
      <c r="K33" s="76" t="str">
        <f t="shared" si="1"/>
        <v/>
      </c>
      <c r="Z33" s="21" t="str">
        <f t="shared" si="2"/>
        <v/>
      </c>
    </row>
    <row r="34" spans="1:26" s="21" customFormat="1" ht="30" customHeight="1" x14ac:dyDescent="0.2">
      <c r="A34" s="24">
        <f t="shared" si="3"/>
        <v>29</v>
      </c>
      <c r="B34" s="73"/>
      <c r="C34" s="73"/>
      <c r="D34" s="74"/>
      <c r="E34" s="75"/>
      <c r="F34" s="76"/>
      <c r="G34" s="77"/>
      <c r="H34" s="77" t="str">
        <f t="shared" si="0"/>
        <v/>
      </c>
      <c r="I34" s="74"/>
      <c r="J34" s="76"/>
      <c r="K34" s="76" t="str">
        <f t="shared" si="1"/>
        <v/>
      </c>
      <c r="Z34" s="21" t="str">
        <f t="shared" si="2"/>
        <v/>
      </c>
    </row>
    <row r="35" spans="1:26" s="21" customFormat="1" ht="30" customHeight="1" x14ac:dyDescent="0.2">
      <c r="A35" s="24">
        <f t="shared" si="3"/>
        <v>30</v>
      </c>
      <c r="B35" s="73"/>
      <c r="C35" s="73"/>
      <c r="D35" s="74"/>
      <c r="E35" s="75"/>
      <c r="F35" s="76"/>
      <c r="G35" s="77"/>
      <c r="H35" s="77" t="str">
        <f t="shared" si="0"/>
        <v/>
      </c>
      <c r="I35" s="74"/>
      <c r="J35" s="76"/>
      <c r="K35" s="76" t="str">
        <f t="shared" si="1"/>
        <v/>
      </c>
      <c r="Z35" s="21" t="str">
        <f t="shared" si="2"/>
        <v/>
      </c>
    </row>
    <row r="36" spans="1:26" s="21" customFormat="1" ht="30" customHeight="1" x14ac:dyDescent="0.2">
      <c r="A36" s="24">
        <f t="shared" si="3"/>
        <v>31</v>
      </c>
      <c r="B36" s="73"/>
      <c r="C36" s="73"/>
      <c r="D36" s="74"/>
      <c r="E36" s="75"/>
      <c r="F36" s="76"/>
      <c r="G36" s="77"/>
      <c r="H36" s="77" t="str">
        <f t="shared" si="0"/>
        <v/>
      </c>
      <c r="I36" s="74"/>
      <c r="J36" s="76"/>
      <c r="K36" s="76" t="str">
        <f t="shared" si="1"/>
        <v/>
      </c>
      <c r="Z36" s="21" t="str">
        <f t="shared" si="2"/>
        <v/>
      </c>
    </row>
    <row r="37" spans="1:26" s="21" customFormat="1" ht="30" customHeight="1" x14ac:dyDescent="0.2">
      <c r="A37" s="24">
        <f t="shared" si="3"/>
        <v>32</v>
      </c>
      <c r="B37" s="73"/>
      <c r="C37" s="73"/>
      <c r="D37" s="74"/>
      <c r="E37" s="75"/>
      <c r="F37" s="76"/>
      <c r="G37" s="77"/>
      <c r="H37" s="77" t="str">
        <f t="shared" si="0"/>
        <v/>
      </c>
      <c r="I37" s="74"/>
      <c r="J37" s="76"/>
      <c r="K37" s="76" t="str">
        <f t="shared" si="1"/>
        <v/>
      </c>
      <c r="Z37" s="21" t="str">
        <f t="shared" si="2"/>
        <v/>
      </c>
    </row>
    <row r="38" spans="1:26" s="21" customFormat="1" ht="30" customHeight="1" x14ac:dyDescent="0.2">
      <c r="A38" s="24">
        <f t="shared" si="3"/>
        <v>33</v>
      </c>
      <c r="B38" s="73"/>
      <c r="C38" s="73"/>
      <c r="D38" s="74"/>
      <c r="E38" s="75"/>
      <c r="F38" s="76"/>
      <c r="G38" s="77"/>
      <c r="H38" s="77" t="str">
        <f t="shared" si="0"/>
        <v/>
      </c>
      <c r="I38" s="74"/>
      <c r="J38" s="76"/>
      <c r="K38" s="76" t="str">
        <f t="shared" si="1"/>
        <v/>
      </c>
      <c r="Z38" s="21" t="str">
        <f t="shared" ref="Z38:Z69" si="4">H38</f>
        <v/>
      </c>
    </row>
    <row r="39" spans="1:26" s="21" customFormat="1" ht="30" customHeight="1" x14ac:dyDescent="0.2">
      <c r="A39" s="24">
        <f t="shared" si="3"/>
        <v>34</v>
      </c>
      <c r="B39" s="73"/>
      <c r="C39" s="73"/>
      <c r="D39" s="74"/>
      <c r="E39" s="75"/>
      <c r="F39" s="76"/>
      <c r="G39" s="77"/>
      <c r="H39" s="77" t="str">
        <f t="shared" si="0"/>
        <v/>
      </c>
      <c r="I39" s="74"/>
      <c r="J39" s="76"/>
      <c r="K39" s="76" t="str">
        <f t="shared" si="1"/>
        <v/>
      </c>
      <c r="Z39" s="21" t="str">
        <f t="shared" si="4"/>
        <v/>
      </c>
    </row>
    <row r="40" spans="1:26" s="21" customFormat="1" ht="30" customHeight="1" x14ac:dyDescent="0.2">
      <c r="A40" s="24">
        <f t="shared" si="3"/>
        <v>35</v>
      </c>
      <c r="B40" s="73"/>
      <c r="C40" s="73"/>
      <c r="D40" s="74"/>
      <c r="E40" s="75"/>
      <c r="F40" s="76"/>
      <c r="G40" s="77"/>
      <c r="H40" s="77" t="str">
        <f t="shared" si="0"/>
        <v/>
      </c>
      <c r="I40" s="74"/>
      <c r="J40" s="76"/>
      <c r="K40" s="76" t="str">
        <f t="shared" si="1"/>
        <v/>
      </c>
      <c r="Z40" s="21" t="str">
        <f t="shared" si="4"/>
        <v/>
      </c>
    </row>
    <row r="41" spans="1:26" s="21" customFormat="1" ht="30" customHeight="1" x14ac:dyDescent="0.2">
      <c r="A41" s="24">
        <f t="shared" si="3"/>
        <v>36</v>
      </c>
      <c r="B41" s="73"/>
      <c r="C41" s="73"/>
      <c r="D41" s="74"/>
      <c r="E41" s="75"/>
      <c r="F41" s="76"/>
      <c r="G41" s="77"/>
      <c r="H41" s="77" t="str">
        <f t="shared" si="0"/>
        <v/>
      </c>
      <c r="I41" s="74"/>
      <c r="J41" s="76"/>
      <c r="K41" s="76" t="str">
        <f t="shared" si="1"/>
        <v/>
      </c>
      <c r="Z41" s="21" t="str">
        <f t="shared" si="4"/>
        <v/>
      </c>
    </row>
    <row r="42" spans="1:26" s="21" customFormat="1" ht="30" customHeight="1" x14ac:dyDescent="0.2">
      <c r="A42" s="24">
        <f t="shared" si="3"/>
        <v>37</v>
      </c>
      <c r="B42" s="73"/>
      <c r="C42" s="73"/>
      <c r="D42" s="74"/>
      <c r="E42" s="75"/>
      <c r="F42" s="76"/>
      <c r="G42" s="77"/>
      <c r="H42" s="77" t="str">
        <f t="shared" si="0"/>
        <v/>
      </c>
      <c r="I42" s="74"/>
      <c r="J42" s="76"/>
      <c r="K42" s="76" t="str">
        <f t="shared" si="1"/>
        <v/>
      </c>
      <c r="Z42" s="21" t="str">
        <f t="shared" si="4"/>
        <v/>
      </c>
    </row>
    <row r="43" spans="1:26" s="21" customFormat="1" ht="30" customHeight="1" x14ac:dyDescent="0.2">
      <c r="A43" s="24">
        <f t="shared" si="3"/>
        <v>38</v>
      </c>
      <c r="B43" s="73"/>
      <c r="C43" s="73"/>
      <c r="D43" s="74"/>
      <c r="E43" s="75"/>
      <c r="F43" s="76"/>
      <c r="G43" s="77"/>
      <c r="H43" s="77" t="str">
        <f t="shared" si="0"/>
        <v/>
      </c>
      <c r="I43" s="74"/>
      <c r="J43" s="76"/>
      <c r="K43" s="76" t="str">
        <f t="shared" si="1"/>
        <v/>
      </c>
      <c r="Z43" s="21" t="str">
        <f t="shared" si="4"/>
        <v/>
      </c>
    </row>
    <row r="44" spans="1:26" s="21" customFormat="1" ht="30" customHeight="1" x14ac:dyDescent="0.2">
      <c r="A44" s="24">
        <f t="shared" si="3"/>
        <v>39</v>
      </c>
      <c r="B44" s="73"/>
      <c r="C44" s="73"/>
      <c r="D44" s="74"/>
      <c r="E44" s="75"/>
      <c r="F44" s="76"/>
      <c r="G44" s="77"/>
      <c r="H44" s="77" t="str">
        <f t="shared" si="0"/>
        <v/>
      </c>
      <c r="I44" s="74"/>
      <c r="J44" s="76"/>
      <c r="K44" s="76" t="str">
        <f t="shared" si="1"/>
        <v/>
      </c>
      <c r="Z44" s="21" t="str">
        <f t="shared" si="4"/>
        <v/>
      </c>
    </row>
    <row r="45" spans="1:26" s="21" customFormat="1" ht="30" customHeight="1" x14ac:dyDescent="0.2">
      <c r="A45" s="24">
        <f t="shared" si="3"/>
        <v>40</v>
      </c>
      <c r="B45" s="73"/>
      <c r="C45" s="73"/>
      <c r="D45" s="74"/>
      <c r="E45" s="75"/>
      <c r="F45" s="76"/>
      <c r="G45" s="77"/>
      <c r="H45" s="77" t="str">
        <f t="shared" si="0"/>
        <v/>
      </c>
      <c r="I45" s="74"/>
      <c r="J45" s="76"/>
      <c r="K45" s="76" t="str">
        <f t="shared" si="1"/>
        <v/>
      </c>
      <c r="Z45" s="21" t="str">
        <f t="shared" si="4"/>
        <v/>
      </c>
    </row>
    <row r="46" spans="1:26" s="21" customFormat="1" ht="30" customHeight="1" x14ac:dyDescent="0.2">
      <c r="A46" s="24">
        <f t="shared" si="3"/>
        <v>41</v>
      </c>
      <c r="B46" s="73"/>
      <c r="C46" s="73"/>
      <c r="D46" s="74"/>
      <c r="E46" s="75"/>
      <c r="F46" s="76"/>
      <c r="G46" s="77"/>
      <c r="H46" s="77" t="str">
        <f t="shared" si="0"/>
        <v/>
      </c>
      <c r="I46" s="74"/>
      <c r="J46" s="76"/>
      <c r="K46" s="76" t="str">
        <f t="shared" si="1"/>
        <v/>
      </c>
      <c r="Z46" s="21" t="str">
        <f t="shared" si="4"/>
        <v/>
      </c>
    </row>
    <row r="47" spans="1:26" s="21" customFormat="1" ht="30" customHeight="1" x14ac:dyDescent="0.2">
      <c r="A47" s="24">
        <f t="shared" si="3"/>
        <v>42</v>
      </c>
      <c r="B47" s="73"/>
      <c r="C47" s="73"/>
      <c r="D47" s="74"/>
      <c r="E47" s="75"/>
      <c r="F47" s="76"/>
      <c r="G47" s="77"/>
      <c r="H47" s="77" t="str">
        <f t="shared" si="0"/>
        <v/>
      </c>
      <c r="I47" s="74"/>
      <c r="J47" s="76"/>
      <c r="K47" s="76" t="str">
        <f t="shared" si="1"/>
        <v/>
      </c>
      <c r="Z47" s="21" t="str">
        <f t="shared" si="4"/>
        <v/>
      </c>
    </row>
    <row r="48" spans="1:26" s="21" customFormat="1" ht="30" customHeight="1" x14ac:dyDescent="0.2">
      <c r="A48" s="24">
        <f t="shared" si="3"/>
        <v>43</v>
      </c>
      <c r="B48" s="73"/>
      <c r="C48" s="73"/>
      <c r="D48" s="74"/>
      <c r="E48" s="75"/>
      <c r="F48" s="76"/>
      <c r="G48" s="77"/>
      <c r="H48" s="77" t="str">
        <f t="shared" si="0"/>
        <v/>
      </c>
      <c r="I48" s="74"/>
      <c r="J48" s="76"/>
      <c r="K48" s="76" t="str">
        <f t="shared" si="1"/>
        <v/>
      </c>
      <c r="Z48" s="21" t="str">
        <f t="shared" si="4"/>
        <v/>
      </c>
    </row>
    <row r="49" spans="1:26" s="21" customFormat="1" ht="30" customHeight="1" x14ac:dyDescent="0.2">
      <c r="A49" s="24">
        <f t="shared" si="3"/>
        <v>44</v>
      </c>
      <c r="B49" s="73"/>
      <c r="C49" s="73"/>
      <c r="D49" s="74"/>
      <c r="E49" s="75"/>
      <c r="F49" s="76"/>
      <c r="G49" s="77"/>
      <c r="H49" s="77" t="str">
        <f t="shared" si="0"/>
        <v/>
      </c>
      <c r="I49" s="74"/>
      <c r="J49" s="76"/>
      <c r="K49" s="76" t="str">
        <f t="shared" si="1"/>
        <v/>
      </c>
      <c r="Z49" s="21" t="str">
        <f t="shared" si="4"/>
        <v/>
      </c>
    </row>
    <row r="50" spans="1:26" s="21" customFormat="1" ht="30" customHeight="1" x14ac:dyDescent="0.2">
      <c r="A50" s="24">
        <f t="shared" si="3"/>
        <v>45</v>
      </c>
      <c r="B50" s="73"/>
      <c r="C50" s="73"/>
      <c r="D50" s="74"/>
      <c r="E50" s="75"/>
      <c r="F50" s="76"/>
      <c r="G50" s="77"/>
      <c r="H50" s="77" t="str">
        <f t="shared" si="0"/>
        <v/>
      </c>
      <c r="I50" s="74"/>
      <c r="J50" s="76"/>
      <c r="K50" s="76" t="str">
        <f t="shared" si="1"/>
        <v/>
      </c>
      <c r="Z50" s="21" t="str">
        <f t="shared" si="4"/>
        <v/>
      </c>
    </row>
    <row r="51" spans="1:26" s="21" customFormat="1" ht="30" customHeight="1" x14ac:dyDescent="0.2">
      <c r="A51" s="24">
        <f t="shared" si="3"/>
        <v>46</v>
      </c>
      <c r="B51" s="73"/>
      <c r="C51" s="73"/>
      <c r="D51" s="74"/>
      <c r="E51" s="75"/>
      <c r="F51" s="76"/>
      <c r="G51" s="77"/>
      <c r="H51" s="77" t="str">
        <f t="shared" si="0"/>
        <v/>
      </c>
      <c r="I51" s="74"/>
      <c r="J51" s="76"/>
      <c r="K51" s="76" t="str">
        <f t="shared" si="1"/>
        <v/>
      </c>
      <c r="Z51" s="21" t="str">
        <f t="shared" si="4"/>
        <v/>
      </c>
    </row>
    <row r="52" spans="1:26" s="21" customFormat="1" ht="30" customHeight="1" x14ac:dyDescent="0.2">
      <c r="A52" s="24">
        <f t="shared" si="3"/>
        <v>47</v>
      </c>
      <c r="B52" s="73"/>
      <c r="C52" s="73"/>
      <c r="D52" s="74"/>
      <c r="E52" s="75"/>
      <c r="F52" s="76"/>
      <c r="G52" s="77"/>
      <c r="H52" s="77" t="str">
        <f t="shared" si="0"/>
        <v/>
      </c>
      <c r="I52" s="74"/>
      <c r="J52" s="76"/>
      <c r="K52" s="76" t="str">
        <f t="shared" si="1"/>
        <v/>
      </c>
      <c r="Z52" s="21" t="str">
        <f t="shared" si="4"/>
        <v/>
      </c>
    </row>
    <row r="53" spans="1:26" s="21" customFormat="1" ht="30" customHeight="1" x14ac:dyDescent="0.2">
      <c r="A53" s="24">
        <f t="shared" si="3"/>
        <v>48</v>
      </c>
      <c r="B53" s="73"/>
      <c r="C53" s="73"/>
      <c r="D53" s="74"/>
      <c r="E53" s="75"/>
      <c r="F53" s="76"/>
      <c r="G53" s="77"/>
      <c r="H53" s="77" t="str">
        <f t="shared" si="0"/>
        <v/>
      </c>
      <c r="I53" s="74"/>
      <c r="J53" s="76"/>
      <c r="K53" s="76" t="str">
        <f t="shared" si="1"/>
        <v/>
      </c>
      <c r="Z53" s="21" t="str">
        <f t="shared" si="4"/>
        <v/>
      </c>
    </row>
    <row r="54" spans="1:26" s="21" customFormat="1" ht="30" customHeight="1" x14ac:dyDescent="0.2">
      <c r="A54" s="24">
        <f t="shared" si="3"/>
        <v>49</v>
      </c>
      <c r="B54" s="73"/>
      <c r="C54" s="73"/>
      <c r="D54" s="74"/>
      <c r="E54" s="75"/>
      <c r="F54" s="76"/>
      <c r="G54" s="77"/>
      <c r="H54" s="77" t="str">
        <f t="shared" si="0"/>
        <v/>
      </c>
      <c r="I54" s="74"/>
      <c r="J54" s="76"/>
      <c r="K54" s="76" t="str">
        <f t="shared" si="1"/>
        <v/>
      </c>
      <c r="Z54" s="21" t="str">
        <f t="shared" si="4"/>
        <v/>
      </c>
    </row>
    <row r="55" spans="1:26" s="21" customFormat="1" ht="30" customHeight="1" x14ac:dyDescent="0.2">
      <c r="A55" s="24">
        <f t="shared" si="3"/>
        <v>50</v>
      </c>
      <c r="B55" s="73"/>
      <c r="C55" s="73"/>
      <c r="D55" s="74"/>
      <c r="E55" s="75"/>
      <c r="F55" s="76"/>
      <c r="G55" s="77"/>
      <c r="H55" s="77" t="str">
        <f t="shared" si="0"/>
        <v/>
      </c>
      <c r="I55" s="74"/>
      <c r="J55" s="76"/>
      <c r="K55" s="76" t="str">
        <f t="shared" si="1"/>
        <v/>
      </c>
      <c r="Z55" s="21" t="str">
        <f t="shared" si="4"/>
        <v/>
      </c>
    </row>
    <row r="56" spans="1:26" s="21" customFormat="1" ht="30" customHeight="1" x14ac:dyDescent="0.2">
      <c r="A56" s="24">
        <f t="shared" si="3"/>
        <v>51</v>
      </c>
      <c r="B56" s="73"/>
      <c r="C56" s="73"/>
      <c r="D56" s="74"/>
      <c r="E56" s="75"/>
      <c r="F56" s="76"/>
      <c r="G56" s="77"/>
      <c r="H56" s="77" t="str">
        <f t="shared" si="0"/>
        <v/>
      </c>
      <c r="I56" s="74"/>
      <c r="J56" s="76"/>
      <c r="K56" s="76" t="str">
        <f t="shared" si="1"/>
        <v/>
      </c>
      <c r="Z56" s="21" t="str">
        <f t="shared" si="4"/>
        <v/>
      </c>
    </row>
    <row r="57" spans="1:26" s="21" customFormat="1" ht="30" customHeight="1" x14ac:dyDescent="0.2">
      <c r="A57" s="24">
        <f t="shared" si="3"/>
        <v>52</v>
      </c>
      <c r="B57" s="73"/>
      <c r="C57" s="73"/>
      <c r="D57" s="74"/>
      <c r="E57" s="75"/>
      <c r="F57" s="76"/>
      <c r="G57" s="77"/>
      <c r="H57" s="77" t="str">
        <f t="shared" si="0"/>
        <v/>
      </c>
      <c r="I57" s="74"/>
      <c r="J57" s="76"/>
      <c r="K57" s="76" t="str">
        <f t="shared" si="1"/>
        <v/>
      </c>
      <c r="Z57" s="21" t="str">
        <f t="shared" si="4"/>
        <v/>
      </c>
    </row>
    <row r="58" spans="1:26" s="21" customFormat="1" ht="30" customHeight="1" x14ac:dyDescent="0.2">
      <c r="A58" s="24">
        <f t="shared" si="3"/>
        <v>53</v>
      </c>
      <c r="B58" s="73"/>
      <c r="C58" s="73"/>
      <c r="D58" s="74"/>
      <c r="E58" s="75"/>
      <c r="F58" s="76"/>
      <c r="G58" s="77"/>
      <c r="H58" s="77" t="str">
        <f t="shared" si="0"/>
        <v/>
      </c>
      <c r="I58" s="74"/>
      <c r="J58" s="76"/>
      <c r="K58" s="76" t="str">
        <f t="shared" si="1"/>
        <v/>
      </c>
      <c r="Z58" s="21" t="str">
        <f t="shared" si="4"/>
        <v/>
      </c>
    </row>
    <row r="59" spans="1:26" s="21" customFormat="1" ht="30" customHeight="1" x14ac:dyDescent="0.2">
      <c r="A59" s="24">
        <f t="shared" si="3"/>
        <v>54</v>
      </c>
      <c r="B59" s="73"/>
      <c r="C59" s="73"/>
      <c r="D59" s="74"/>
      <c r="E59" s="75"/>
      <c r="F59" s="76"/>
      <c r="G59" s="77"/>
      <c r="H59" s="77" t="str">
        <f t="shared" si="0"/>
        <v/>
      </c>
      <c r="I59" s="74"/>
      <c r="J59" s="76"/>
      <c r="K59" s="76" t="str">
        <f t="shared" si="1"/>
        <v/>
      </c>
      <c r="Z59" s="21" t="str">
        <f t="shared" si="4"/>
        <v/>
      </c>
    </row>
    <row r="60" spans="1:26" s="21" customFormat="1" ht="30" customHeight="1" x14ac:dyDescent="0.2">
      <c r="A60" s="24">
        <f t="shared" si="3"/>
        <v>55</v>
      </c>
      <c r="B60" s="73"/>
      <c r="C60" s="73"/>
      <c r="D60" s="74"/>
      <c r="E60" s="75"/>
      <c r="F60" s="76"/>
      <c r="G60" s="77"/>
      <c r="H60" s="77" t="str">
        <f t="shared" si="0"/>
        <v/>
      </c>
      <c r="I60" s="74"/>
      <c r="J60" s="76"/>
      <c r="K60" s="76" t="str">
        <f t="shared" si="1"/>
        <v/>
      </c>
      <c r="Z60" s="21" t="str">
        <f t="shared" si="4"/>
        <v/>
      </c>
    </row>
    <row r="61" spans="1:26" s="21" customFormat="1" ht="30" customHeight="1" x14ac:dyDescent="0.2">
      <c r="A61" s="24">
        <f t="shared" si="3"/>
        <v>56</v>
      </c>
      <c r="B61" s="73"/>
      <c r="C61" s="73"/>
      <c r="D61" s="74"/>
      <c r="E61" s="75"/>
      <c r="F61" s="76"/>
      <c r="G61" s="77"/>
      <c r="H61" s="77" t="str">
        <f t="shared" si="0"/>
        <v/>
      </c>
      <c r="I61" s="74"/>
      <c r="J61" s="76"/>
      <c r="K61" s="76" t="str">
        <f t="shared" si="1"/>
        <v/>
      </c>
      <c r="Z61" s="21" t="str">
        <f t="shared" si="4"/>
        <v/>
      </c>
    </row>
    <row r="62" spans="1:26" s="21" customFormat="1" ht="30" customHeight="1" x14ac:dyDescent="0.2">
      <c r="A62" s="24">
        <f t="shared" si="3"/>
        <v>57</v>
      </c>
      <c r="B62" s="73"/>
      <c r="C62" s="73"/>
      <c r="D62" s="74"/>
      <c r="E62" s="75"/>
      <c r="F62" s="76"/>
      <c r="G62" s="77"/>
      <c r="H62" s="77" t="str">
        <f t="shared" si="0"/>
        <v/>
      </c>
      <c r="I62" s="74"/>
      <c r="J62" s="76"/>
      <c r="K62" s="76" t="str">
        <f t="shared" si="1"/>
        <v/>
      </c>
      <c r="Z62" s="21" t="str">
        <f t="shared" si="4"/>
        <v/>
      </c>
    </row>
    <row r="63" spans="1:26" s="21" customFormat="1" ht="30" customHeight="1" x14ac:dyDescent="0.2">
      <c r="A63" s="24">
        <f t="shared" si="3"/>
        <v>58</v>
      </c>
      <c r="B63" s="73"/>
      <c r="C63" s="73"/>
      <c r="D63" s="74"/>
      <c r="E63" s="75"/>
      <c r="F63" s="76"/>
      <c r="G63" s="77"/>
      <c r="H63" s="77" t="str">
        <f t="shared" si="0"/>
        <v/>
      </c>
      <c r="I63" s="74"/>
      <c r="J63" s="76"/>
      <c r="K63" s="76" t="str">
        <f t="shared" si="1"/>
        <v/>
      </c>
      <c r="Z63" s="21" t="str">
        <f t="shared" si="4"/>
        <v/>
      </c>
    </row>
    <row r="64" spans="1:26" s="21" customFormat="1" ht="30" customHeight="1" x14ac:dyDescent="0.2">
      <c r="A64" s="24">
        <f t="shared" si="3"/>
        <v>59</v>
      </c>
      <c r="B64" s="73"/>
      <c r="C64" s="73"/>
      <c r="D64" s="74"/>
      <c r="E64" s="75"/>
      <c r="F64" s="76"/>
      <c r="G64" s="77"/>
      <c r="H64" s="77" t="str">
        <f t="shared" si="0"/>
        <v/>
      </c>
      <c r="I64" s="74"/>
      <c r="J64" s="76"/>
      <c r="K64" s="76" t="str">
        <f t="shared" si="1"/>
        <v/>
      </c>
      <c r="Z64" s="21" t="str">
        <f t="shared" si="4"/>
        <v/>
      </c>
    </row>
    <row r="65" spans="1:26" s="21" customFormat="1" ht="30" customHeight="1" x14ac:dyDescent="0.2">
      <c r="A65" s="24">
        <f t="shared" si="3"/>
        <v>60</v>
      </c>
      <c r="B65" s="73"/>
      <c r="C65" s="73"/>
      <c r="D65" s="74"/>
      <c r="E65" s="75"/>
      <c r="F65" s="76"/>
      <c r="G65" s="77"/>
      <c r="H65" s="77" t="str">
        <f t="shared" si="0"/>
        <v/>
      </c>
      <c r="I65" s="74"/>
      <c r="J65" s="76"/>
      <c r="K65" s="76" t="str">
        <f t="shared" si="1"/>
        <v/>
      </c>
      <c r="Z65" s="21" t="str">
        <f t="shared" si="4"/>
        <v/>
      </c>
    </row>
    <row r="66" spans="1:26" s="21" customFormat="1" ht="30" customHeight="1" x14ac:dyDescent="0.2">
      <c r="A66" s="24">
        <f t="shared" si="3"/>
        <v>61</v>
      </c>
      <c r="B66" s="73"/>
      <c r="C66" s="73"/>
      <c r="D66" s="74"/>
      <c r="E66" s="75"/>
      <c r="F66" s="76"/>
      <c r="G66" s="77"/>
      <c r="H66" s="77" t="str">
        <f t="shared" si="0"/>
        <v/>
      </c>
      <c r="I66" s="74"/>
      <c r="J66" s="76"/>
      <c r="K66" s="76" t="str">
        <f t="shared" si="1"/>
        <v/>
      </c>
      <c r="Z66" s="21" t="str">
        <f t="shared" si="4"/>
        <v/>
      </c>
    </row>
    <row r="67" spans="1:26" s="21" customFormat="1" ht="30" customHeight="1" x14ac:dyDescent="0.2">
      <c r="A67" s="24">
        <f t="shared" si="3"/>
        <v>62</v>
      </c>
      <c r="B67" s="73"/>
      <c r="C67" s="73"/>
      <c r="D67" s="74"/>
      <c r="E67" s="75"/>
      <c r="F67" s="76"/>
      <c r="G67" s="77"/>
      <c r="H67" s="77" t="str">
        <f t="shared" si="0"/>
        <v/>
      </c>
      <c r="I67" s="74"/>
      <c r="J67" s="76"/>
      <c r="K67" s="76" t="str">
        <f t="shared" si="1"/>
        <v/>
      </c>
      <c r="Z67" s="21" t="str">
        <f t="shared" si="4"/>
        <v/>
      </c>
    </row>
    <row r="68" spans="1:26" s="21" customFormat="1" ht="30" customHeight="1" x14ac:dyDescent="0.2">
      <c r="A68" s="24">
        <f t="shared" si="3"/>
        <v>63</v>
      </c>
      <c r="B68" s="73"/>
      <c r="C68" s="73"/>
      <c r="D68" s="74"/>
      <c r="E68" s="75"/>
      <c r="F68" s="76"/>
      <c r="G68" s="77"/>
      <c r="H68" s="77" t="str">
        <f t="shared" si="0"/>
        <v/>
      </c>
      <c r="I68" s="74"/>
      <c r="J68" s="76"/>
      <c r="K68" s="76" t="str">
        <f t="shared" si="1"/>
        <v/>
      </c>
      <c r="Z68" s="21" t="str">
        <f t="shared" si="4"/>
        <v/>
      </c>
    </row>
    <row r="69" spans="1:26" s="21" customFormat="1" ht="30" customHeight="1" x14ac:dyDescent="0.2">
      <c r="A69" s="24">
        <f t="shared" si="3"/>
        <v>64</v>
      </c>
      <c r="B69" s="73"/>
      <c r="C69" s="73"/>
      <c r="D69" s="74"/>
      <c r="E69" s="75"/>
      <c r="F69" s="76"/>
      <c r="G69" s="77"/>
      <c r="H69" s="77" t="str">
        <f t="shared" si="0"/>
        <v/>
      </c>
      <c r="I69" s="74"/>
      <c r="J69" s="76"/>
      <c r="K69" s="76" t="str">
        <f t="shared" si="1"/>
        <v/>
      </c>
      <c r="Z69" s="21" t="str">
        <f t="shared" si="4"/>
        <v/>
      </c>
    </row>
    <row r="70" spans="1:26" s="21" customFormat="1" ht="30" customHeight="1" x14ac:dyDescent="0.2">
      <c r="A70" s="24">
        <f t="shared" si="3"/>
        <v>65</v>
      </c>
      <c r="B70" s="73"/>
      <c r="C70" s="73"/>
      <c r="D70" s="74"/>
      <c r="E70" s="75"/>
      <c r="F70" s="76"/>
      <c r="G70" s="77"/>
      <c r="H70" s="77" t="str">
        <f t="shared" si="0"/>
        <v/>
      </c>
      <c r="I70" s="74"/>
      <c r="J70" s="76"/>
      <c r="K70" s="76" t="str">
        <f t="shared" ref="K70:K133" si="5">IF(J70="","",IF(J70="سلفة","اكتب إسم الموظف",IF(J70="آجل","اكتب إسم المورد",IF(J70="نقدي","-",""))))</f>
        <v/>
      </c>
      <c r="Z70" s="21" t="str">
        <f t="shared" ref="Z70:Z101" si="6">H70</f>
        <v/>
      </c>
    </row>
    <row r="71" spans="1:26" s="21" customFormat="1" ht="30" customHeight="1" x14ac:dyDescent="0.2">
      <c r="A71" s="24">
        <f t="shared" si="3"/>
        <v>66</v>
      </c>
      <c r="B71" s="73"/>
      <c r="C71" s="73"/>
      <c r="D71" s="74"/>
      <c r="E71" s="75"/>
      <c r="F71" s="76"/>
      <c r="G71" s="77"/>
      <c r="H71" s="77" t="str">
        <f t="shared" ref="H71:H134" si="7">IF(G71="","",F71*G71)</f>
        <v/>
      </c>
      <c r="I71" s="74"/>
      <c r="J71" s="76"/>
      <c r="K71" s="76" t="str">
        <f t="shared" si="5"/>
        <v/>
      </c>
      <c r="Z71" s="21" t="str">
        <f t="shared" si="6"/>
        <v/>
      </c>
    </row>
    <row r="72" spans="1:26" s="21" customFormat="1" ht="30" customHeight="1" x14ac:dyDescent="0.2">
      <c r="A72" s="24">
        <f t="shared" ref="A72:A135" si="8">A71+1</f>
        <v>67</v>
      </c>
      <c r="B72" s="73"/>
      <c r="C72" s="73"/>
      <c r="D72" s="74"/>
      <c r="E72" s="75"/>
      <c r="F72" s="76"/>
      <c r="G72" s="77"/>
      <c r="H72" s="77" t="str">
        <f t="shared" si="7"/>
        <v/>
      </c>
      <c r="I72" s="74"/>
      <c r="J72" s="76"/>
      <c r="K72" s="76" t="str">
        <f t="shared" si="5"/>
        <v/>
      </c>
      <c r="Z72" s="21" t="str">
        <f t="shared" si="6"/>
        <v/>
      </c>
    </row>
    <row r="73" spans="1:26" s="21" customFormat="1" ht="30" customHeight="1" x14ac:dyDescent="0.2">
      <c r="A73" s="24">
        <f t="shared" si="8"/>
        <v>68</v>
      </c>
      <c r="B73" s="73"/>
      <c r="C73" s="73"/>
      <c r="D73" s="74"/>
      <c r="E73" s="75"/>
      <c r="F73" s="76"/>
      <c r="G73" s="77"/>
      <c r="H73" s="77" t="str">
        <f t="shared" si="7"/>
        <v/>
      </c>
      <c r="I73" s="74"/>
      <c r="J73" s="76"/>
      <c r="K73" s="76" t="str">
        <f t="shared" si="5"/>
        <v/>
      </c>
      <c r="Z73" s="21" t="str">
        <f t="shared" si="6"/>
        <v/>
      </c>
    </row>
    <row r="74" spans="1:26" s="21" customFormat="1" ht="30" customHeight="1" x14ac:dyDescent="0.2">
      <c r="A74" s="24">
        <f t="shared" si="8"/>
        <v>69</v>
      </c>
      <c r="B74" s="73"/>
      <c r="C74" s="73"/>
      <c r="D74" s="74"/>
      <c r="E74" s="75"/>
      <c r="F74" s="76"/>
      <c r="G74" s="77"/>
      <c r="H74" s="77" t="str">
        <f t="shared" si="7"/>
        <v/>
      </c>
      <c r="I74" s="74"/>
      <c r="J74" s="76"/>
      <c r="K74" s="76" t="str">
        <f t="shared" si="5"/>
        <v/>
      </c>
      <c r="Z74" s="21" t="str">
        <f t="shared" si="6"/>
        <v/>
      </c>
    </row>
    <row r="75" spans="1:26" s="21" customFormat="1" ht="30" customHeight="1" x14ac:dyDescent="0.2">
      <c r="A75" s="24">
        <f t="shared" si="8"/>
        <v>70</v>
      </c>
      <c r="B75" s="73"/>
      <c r="C75" s="73"/>
      <c r="D75" s="74"/>
      <c r="E75" s="75"/>
      <c r="F75" s="76"/>
      <c r="G75" s="77"/>
      <c r="H75" s="77" t="str">
        <f t="shared" si="7"/>
        <v/>
      </c>
      <c r="I75" s="74"/>
      <c r="J75" s="76"/>
      <c r="K75" s="76" t="str">
        <f t="shared" si="5"/>
        <v/>
      </c>
      <c r="Z75" s="21" t="str">
        <f t="shared" si="6"/>
        <v/>
      </c>
    </row>
    <row r="76" spans="1:26" s="21" customFormat="1" ht="30" customHeight="1" x14ac:dyDescent="0.2">
      <c r="A76" s="24">
        <f t="shared" si="8"/>
        <v>71</v>
      </c>
      <c r="B76" s="73"/>
      <c r="C76" s="73"/>
      <c r="D76" s="74"/>
      <c r="E76" s="75"/>
      <c r="F76" s="76"/>
      <c r="G76" s="77"/>
      <c r="H76" s="77" t="str">
        <f t="shared" si="7"/>
        <v/>
      </c>
      <c r="I76" s="74"/>
      <c r="J76" s="76"/>
      <c r="K76" s="76" t="str">
        <f t="shared" si="5"/>
        <v/>
      </c>
      <c r="Z76" s="21" t="str">
        <f t="shared" si="6"/>
        <v/>
      </c>
    </row>
    <row r="77" spans="1:26" s="21" customFormat="1" ht="30" customHeight="1" x14ac:dyDescent="0.2">
      <c r="A77" s="24">
        <f t="shared" si="8"/>
        <v>72</v>
      </c>
      <c r="B77" s="73"/>
      <c r="C77" s="73"/>
      <c r="D77" s="74"/>
      <c r="E77" s="75"/>
      <c r="F77" s="76"/>
      <c r="G77" s="77"/>
      <c r="H77" s="77" t="str">
        <f t="shared" si="7"/>
        <v/>
      </c>
      <c r="I77" s="74"/>
      <c r="J77" s="76"/>
      <c r="K77" s="76" t="str">
        <f t="shared" si="5"/>
        <v/>
      </c>
      <c r="Z77" s="21" t="str">
        <f t="shared" si="6"/>
        <v/>
      </c>
    </row>
    <row r="78" spans="1:26" s="21" customFormat="1" ht="30" customHeight="1" x14ac:dyDescent="0.2">
      <c r="A78" s="24">
        <f t="shared" si="8"/>
        <v>73</v>
      </c>
      <c r="B78" s="73"/>
      <c r="C78" s="73"/>
      <c r="D78" s="74"/>
      <c r="E78" s="75"/>
      <c r="F78" s="76"/>
      <c r="G78" s="77"/>
      <c r="H78" s="77" t="str">
        <f t="shared" si="7"/>
        <v/>
      </c>
      <c r="I78" s="74"/>
      <c r="J78" s="76"/>
      <c r="K78" s="76" t="str">
        <f t="shared" si="5"/>
        <v/>
      </c>
      <c r="Z78" s="21" t="str">
        <f t="shared" si="6"/>
        <v/>
      </c>
    </row>
    <row r="79" spans="1:26" s="21" customFormat="1" ht="30" customHeight="1" x14ac:dyDescent="0.2">
      <c r="A79" s="24">
        <f t="shared" si="8"/>
        <v>74</v>
      </c>
      <c r="B79" s="73"/>
      <c r="C79" s="73"/>
      <c r="D79" s="74"/>
      <c r="E79" s="75"/>
      <c r="F79" s="76"/>
      <c r="G79" s="77"/>
      <c r="H79" s="77" t="str">
        <f t="shared" si="7"/>
        <v/>
      </c>
      <c r="I79" s="74"/>
      <c r="J79" s="76"/>
      <c r="K79" s="76" t="str">
        <f t="shared" si="5"/>
        <v/>
      </c>
      <c r="Z79" s="21" t="str">
        <f t="shared" si="6"/>
        <v/>
      </c>
    </row>
    <row r="80" spans="1:26" s="21" customFormat="1" ht="30" customHeight="1" x14ac:dyDescent="0.2">
      <c r="A80" s="24">
        <f t="shared" si="8"/>
        <v>75</v>
      </c>
      <c r="B80" s="73"/>
      <c r="C80" s="73"/>
      <c r="D80" s="74"/>
      <c r="E80" s="75"/>
      <c r="F80" s="76"/>
      <c r="G80" s="77"/>
      <c r="H80" s="77" t="str">
        <f t="shared" si="7"/>
        <v/>
      </c>
      <c r="I80" s="74"/>
      <c r="J80" s="76"/>
      <c r="K80" s="76" t="str">
        <f t="shared" si="5"/>
        <v/>
      </c>
      <c r="Z80" s="21" t="str">
        <f t="shared" si="6"/>
        <v/>
      </c>
    </row>
    <row r="81" spans="1:26" s="21" customFormat="1" ht="30" customHeight="1" x14ac:dyDescent="0.2">
      <c r="A81" s="24">
        <f t="shared" si="8"/>
        <v>76</v>
      </c>
      <c r="B81" s="73"/>
      <c r="C81" s="73"/>
      <c r="D81" s="74"/>
      <c r="E81" s="75"/>
      <c r="F81" s="76"/>
      <c r="G81" s="77"/>
      <c r="H81" s="77" t="str">
        <f t="shared" si="7"/>
        <v/>
      </c>
      <c r="I81" s="74"/>
      <c r="J81" s="76"/>
      <c r="K81" s="76" t="str">
        <f t="shared" si="5"/>
        <v/>
      </c>
      <c r="Z81" s="21" t="str">
        <f t="shared" si="6"/>
        <v/>
      </c>
    </row>
    <row r="82" spans="1:26" s="21" customFormat="1" ht="30" customHeight="1" x14ac:dyDescent="0.2">
      <c r="A82" s="24">
        <f t="shared" si="8"/>
        <v>77</v>
      </c>
      <c r="B82" s="73"/>
      <c r="C82" s="73"/>
      <c r="D82" s="74"/>
      <c r="E82" s="75"/>
      <c r="F82" s="76"/>
      <c r="G82" s="77"/>
      <c r="H82" s="77" t="str">
        <f t="shared" si="7"/>
        <v/>
      </c>
      <c r="I82" s="74"/>
      <c r="J82" s="76"/>
      <c r="K82" s="76" t="str">
        <f t="shared" si="5"/>
        <v/>
      </c>
      <c r="Z82" s="21" t="str">
        <f t="shared" si="6"/>
        <v/>
      </c>
    </row>
    <row r="83" spans="1:26" s="21" customFormat="1" ht="30" customHeight="1" x14ac:dyDescent="0.2">
      <c r="A83" s="24">
        <f t="shared" si="8"/>
        <v>78</v>
      </c>
      <c r="B83" s="73"/>
      <c r="C83" s="73"/>
      <c r="D83" s="74"/>
      <c r="E83" s="75"/>
      <c r="F83" s="76"/>
      <c r="G83" s="77"/>
      <c r="H83" s="77" t="str">
        <f t="shared" si="7"/>
        <v/>
      </c>
      <c r="I83" s="74"/>
      <c r="J83" s="76"/>
      <c r="K83" s="76" t="str">
        <f t="shared" si="5"/>
        <v/>
      </c>
      <c r="Z83" s="21" t="str">
        <f t="shared" si="6"/>
        <v/>
      </c>
    </row>
    <row r="84" spans="1:26" s="21" customFormat="1" ht="30" customHeight="1" x14ac:dyDescent="0.2">
      <c r="A84" s="24">
        <f t="shared" si="8"/>
        <v>79</v>
      </c>
      <c r="B84" s="73"/>
      <c r="C84" s="73"/>
      <c r="D84" s="74"/>
      <c r="E84" s="75"/>
      <c r="F84" s="76"/>
      <c r="G84" s="77"/>
      <c r="H84" s="77" t="str">
        <f t="shared" si="7"/>
        <v/>
      </c>
      <c r="I84" s="74"/>
      <c r="J84" s="76"/>
      <c r="K84" s="76" t="str">
        <f t="shared" si="5"/>
        <v/>
      </c>
      <c r="Z84" s="21" t="str">
        <f t="shared" si="6"/>
        <v/>
      </c>
    </row>
    <row r="85" spans="1:26" s="21" customFormat="1" ht="30" customHeight="1" x14ac:dyDescent="0.2">
      <c r="A85" s="24">
        <f t="shared" si="8"/>
        <v>80</v>
      </c>
      <c r="B85" s="73"/>
      <c r="C85" s="73"/>
      <c r="D85" s="74"/>
      <c r="E85" s="75"/>
      <c r="F85" s="76"/>
      <c r="G85" s="77"/>
      <c r="H85" s="77" t="str">
        <f t="shared" si="7"/>
        <v/>
      </c>
      <c r="I85" s="74"/>
      <c r="J85" s="76"/>
      <c r="K85" s="76" t="str">
        <f t="shared" si="5"/>
        <v/>
      </c>
      <c r="Z85" s="21" t="str">
        <f t="shared" si="6"/>
        <v/>
      </c>
    </row>
    <row r="86" spans="1:26" s="21" customFormat="1" ht="30" customHeight="1" x14ac:dyDescent="0.2">
      <c r="A86" s="24">
        <f t="shared" si="8"/>
        <v>81</v>
      </c>
      <c r="B86" s="73"/>
      <c r="C86" s="73"/>
      <c r="D86" s="74"/>
      <c r="E86" s="75"/>
      <c r="F86" s="76"/>
      <c r="G86" s="77"/>
      <c r="H86" s="77" t="str">
        <f t="shared" si="7"/>
        <v/>
      </c>
      <c r="I86" s="74"/>
      <c r="J86" s="76"/>
      <c r="K86" s="76" t="str">
        <f t="shared" si="5"/>
        <v/>
      </c>
      <c r="Z86" s="21" t="str">
        <f t="shared" si="6"/>
        <v/>
      </c>
    </row>
    <row r="87" spans="1:26" s="21" customFormat="1" ht="30" customHeight="1" x14ac:dyDescent="0.2">
      <c r="A87" s="24">
        <f t="shared" si="8"/>
        <v>82</v>
      </c>
      <c r="B87" s="73"/>
      <c r="C87" s="73"/>
      <c r="D87" s="74"/>
      <c r="E87" s="75"/>
      <c r="F87" s="76"/>
      <c r="G87" s="77"/>
      <c r="H87" s="77" t="str">
        <f t="shared" si="7"/>
        <v/>
      </c>
      <c r="I87" s="74"/>
      <c r="J87" s="76"/>
      <c r="K87" s="76" t="str">
        <f t="shared" si="5"/>
        <v/>
      </c>
      <c r="Z87" s="21" t="str">
        <f t="shared" si="6"/>
        <v/>
      </c>
    </row>
    <row r="88" spans="1:26" s="21" customFormat="1" ht="30" customHeight="1" x14ac:dyDescent="0.2">
      <c r="A88" s="24">
        <f t="shared" si="8"/>
        <v>83</v>
      </c>
      <c r="B88" s="73"/>
      <c r="C88" s="73"/>
      <c r="D88" s="74"/>
      <c r="E88" s="75"/>
      <c r="F88" s="76"/>
      <c r="G88" s="77"/>
      <c r="H88" s="77" t="str">
        <f t="shared" si="7"/>
        <v/>
      </c>
      <c r="I88" s="74"/>
      <c r="J88" s="76"/>
      <c r="K88" s="76" t="str">
        <f t="shared" si="5"/>
        <v/>
      </c>
      <c r="Z88" s="21" t="str">
        <f t="shared" si="6"/>
        <v/>
      </c>
    </row>
    <row r="89" spans="1:26" s="21" customFormat="1" ht="30" customHeight="1" x14ac:dyDescent="0.2">
      <c r="A89" s="24">
        <f t="shared" si="8"/>
        <v>84</v>
      </c>
      <c r="B89" s="73"/>
      <c r="C89" s="73"/>
      <c r="D89" s="74"/>
      <c r="E89" s="75"/>
      <c r="F89" s="76"/>
      <c r="G89" s="77"/>
      <c r="H89" s="77" t="str">
        <f t="shared" si="7"/>
        <v/>
      </c>
      <c r="I89" s="74"/>
      <c r="J89" s="76"/>
      <c r="K89" s="76" t="str">
        <f t="shared" si="5"/>
        <v/>
      </c>
      <c r="Z89" s="21" t="str">
        <f t="shared" si="6"/>
        <v/>
      </c>
    </row>
    <row r="90" spans="1:26" s="21" customFormat="1" ht="30" customHeight="1" x14ac:dyDescent="0.2">
      <c r="A90" s="24">
        <f t="shared" si="8"/>
        <v>85</v>
      </c>
      <c r="B90" s="73"/>
      <c r="C90" s="73"/>
      <c r="D90" s="74"/>
      <c r="E90" s="75"/>
      <c r="F90" s="76"/>
      <c r="G90" s="77"/>
      <c r="H90" s="77" t="str">
        <f t="shared" si="7"/>
        <v/>
      </c>
      <c r="I90" s="74"/>
      <c r="J90" s="76"/>
      <c r="K90" s="76" t="str">
        <f t="shared" si="5"/>
        <v/>
      </c>
      <c r="Z90" s="21" t="str">
        <f t="shared" si="6"/>
        <v/>
      </c>
    </row>
    <row r="91" spans="1:26" s="21" customFormat="1" ht="30" customHeight="1" x14ac:dyDescent="0.2">
      <c r="A91" s="24">
        <f t="shared" si="8"/>
        <v>86</v>
      </c>
      <c r="B91" s="73"/>
      <c r="C91" s="73"/>
      <c r="D91" s="74"/>
      <c r="E91" s="75"/>
      <c r="F91" s="76"/>
      <c r="G91" s="77"/>
      <c r="H91" s="77" t="str">
        <f t="shared" si="7"/>
        <v/>
      </c>
      <c r="I91" s="74"/>
      <c r="J91" s="76"/>
      <c r="K91" s="76" t="str">
        <f t="shared" si="5"/>
        <v/>
      </c>
      <c r="Z91" s="21" t="str">
        <f t="shared" si="6"/>
        <v/>
      </c>
    </row>
    <row r="92" spans="1:26" s="21" customFormat="1" ht="30" customHeight="1" x14ac:dyDescent="0.2">
      <c r="A92" s="24">
        <f t="shared" si="8"/>
        <v>87</v>
      </c>
      <c r="B92" s="73"/>
      <c r="C92" s="73"/>
      <c r="D92" s="74"/>
      <c r="E92" s="75"/>
      <c r="F92" s="76"/>
      <c r="G92" s="77"/>
      <c r="H92" s="77" t="str">
        <f t="shared" si="7"/>
        <v/>
      </c>
      <c r="I92" s="74"/>
      <c r="J92" s="76"/>
      <c r="K92" s="76" t="str">
        <f t="shared" si="5"/>
        <v/>
      </c>
      <c r="Z92" s="21" t="str">
        <f t="shared" si="6"/>
        <v/>
      </c>
    </row>
    <row r="93" spans="1:26" s="21" customFormat="1" ht="30" customHeight="1" x14ac:dyDescent="0.2">
      <c r="A93" s="24">
        <f t="shared" si="8"/>
        <v>88</v>
      </c>
      <c r="B93" s="73"/>
      <c r="C93" s="73"/>
      <c r="D93" s="74"/>
      <c r="E93" s="75"/>
      <c r="F93" s="76"/>
      <c r="G93" s="77"/>
      <c r="H93" s="77" t="str">
        <f t="shared" si="7"/>
        <v/>
      </c>
      <c r="I93" s="74"/>
      <c r="J93" s="76"/>
      <c r="K93" s="76" t="str">
        <f t="shared" si="5"/>
        <v/>
      </c>
      <c r="Z93" s="21" t="str">
        <f t="shared" si="6"/>
        <v/>
      </c>
    </row>
    <row r="94" spans="1:26" s="21" customFormat="1" ht="30" customHeight="1" x14ac:dyDescent="0.2">
      <c r="A94" s="24">
        <f t="shared" si="8"/>
        <v>89</v>
      </c>
      <c r="B94" s="73"/>
      <c r="C94" s="73"/>
      <c r="D94" s="74"/>
      <c r="E94" s="75"/>
      <c r="F94" s="76"/>
      <c r="G94" s="77"/>
      <c r="H94" s="77" t="str">
        <f t="shared" si="7"/>
        <v/>
      </c>
      <c r="I94" s="74"/>
      <c r="J94" s="76"/>
      <c r="K94" s="76" t="str">
        <f t="shared" si="5"/>
        <v/>
      </c>
      <c r="Z94" s="21" t="str">
        <f t="shared" si="6"/>
        <v/>
      </c>
    </row>
    <row r="95" spans="1:26" s="21" customFormat="1" ht="30" customHeight="1" x14ac:dyDescent="0.2">
      <c r="A95" s="24">
        <f t="shared" si="8"/>
        <v>90</v>
      </c>
      <c r="B95" s="73"/>
      <c r="C95" s="73"/>
      <c r="D95" s="74"/>
      <c r="E95" s="75"/>
      <c r="F95" s="76"/>
      <c r="G95" s="77"/>
      <c r="H95" s="77" t="str">
        <f t="shared" si="7"/>
        <v/>
      </c>
      <c r="I95" s="74"/>
      <c r="J95" s="76"/>
      <c r="K95" s="76" t="str">
        <f t="shared" si="5"/>
        <v/>
      </c>
      <c r="Z95" s="21" t="str">
        <f t="shared" si="6"/>
        <v/>
      </c>
    </row>
    <row r="96" spans="1:26" s="21" customFormat="1" ht="30" customHeight="1" x14ac:dyDescent="0.2">
      <c r="A96" s="24">
        <f t="shared" si="8"/>
        <v>91</v>
      </c>
      <c r="B96" s="73"/>
      <c r="C96" s="73"/>
      <c r="D96" s="74"/>
      <c r="E96" s="75"/>
      <c r="F96" s="76"/>
      <c r="G96" s="77"/>
      <c r="H96" s="77" t="str">
        <f t="shared" si="7"/>
        <v/>
      </c>
      <c r="I96" s="74"/>
      <c r="J96" s="76"/>
      <c r="K96" s="76" t="str">
        <f t="shared" si="5"/>
        <v/>
      </c>
      <c r="Z96" s="21" t="str">
        <f t="shared" si="6"/>
        <v/>
      </c>
    </row>
    <row r="97" spans="1:26" s="21" customFormat="1" ht="30" customHeight="1" x14ac:dyDescent="0.2">
      <c r="A97" s="24">
        <f t="shared" si="8"/>
        <v>92</v>
      </c>
      <c r="B97" s="73"/>
      <c r="C97" s="73"/>
      <c r="D97" s="74"/>
      <c r="E97" s="75"/>
      <c r="F97" s="76"/>
      <c r="G97" s="77"/>
      <c r="H97" s="77" t="str">
        <f t="shared" si="7"/>
        <v/>
      </c>
      <c r="I97" s="74"/>
      <c r="J97" s="76"/>
      <c r="K97" s="76" t="str">
        <f t="shared" si="5"/>
        <v/>
      </c>
      <c r="Z97" s="21" t="str">
        <f t="shared" si="6"/>
        <v/>
      </c>
    </row>
    <row r="98" spans="1:26" s="21" customFormat="1" ht="30" customHeight="1" x14ac:dyDescent="0.2">
      <c r="A98" s="24">
        <f t="shared" si="8"/>
        <v>93</v>
      </c>
      <c r="B98" s="73"/>
      <c r="C98" s="73"/>
      <c r="D98" s="74"/>
      <c r="E98" s="75"/>
      <c r="F98" s="76"/>
      <c r="G98" s="77"/>
      <c r="H98" s="77" t="str">
        <f t="shared" si="7"/>
        <v/>
      </c>
      <c r="I98" s="74"/>
      <c r="J98" s="76"/>
      <c r="K98" s="76" t="str">
        <f t="shared" si="5"/>
        <v/>
      </c>
      <c r="Z98" s="21" t="str">
        <f t="shared" si="6"/>
        <v/>
      </c>
    </row>
    <row r="99" spans="1:26" s="21" customFormat="1" ht="30" customHeight="1" x14ac:dyDescent="0.2">
      <c r="A99" s="24">
        <f t="shared" si="8"/>
        <v>94</v>
      </c>
      <c r="B99" s="73"/>
      <c r="C99" s="73"/>
      <c r="D99" s="74"/>
      <c r="E99" s="75"/>
      <c r="F99" s="76"/>
      <c r="G99" s="77"/>
      <c r="H99" s="77" t="str">
        <f t="shared" si="7"/>
        <v/>
      </c>
      <c r="I99" s="74"/>
      <c r="J99" s="76"/>
      <c r="K99" s="76" t="str">
        <f t="shared" si="5"/>
        <v/>
      </c>
      <c r="Z99" s="21" t="str">
        <f t="shared" si="6"/>
        <v/>
      </c>
    </row>
    <row r="100" spans="1:26" s="21" customFormat="1" ht="30" customHeight="1" x14ac:dyDescent="0.2">
      <c r="A100" s="24">
        <f t="shared" si="8"/>
        <v>95</v>
      </c>
      <c r="B100" s="73"/>
      <c r="C100" s="73"/>
      <c r="D100" s="74"/>
      <c r="E100" s="75"/>
      <c r="F100" s="76"/>
      <c r="G100" s="77"/>
      <c r="H100" s="77" t="str">
        <f t="shared" si="7"/>
        <v/>
      </c>
      <c r="I100" s="74"/>
      <c r="J100" s="76"/>
      <c r="K100" s="76" t="str">
        <f t="shared" si="5"/>
        <v/>
      </c>
      <c r="Z100" s="21" t="str">
        <f t="shared" si="6"/>
        <v/>
      </c>
    </row>
    <row r="101" spans="1:26" s="21" customFormat="1" ht="30" customHeight="1" x14ac:dyDescent="0.2">
      <c r="A101" s="24">
        <f t="shared" si="8"/>
        <v>96</v>
      </c>
      <c r="B101" s="73"/>
      <c r="C101" s="73"/>
      <c r="D101" s="74"/>
      <c r="E101" s="75"/>
      <c r="F101" s="76"/>
      <c r="G101" s="77"/>
      <c r="H101" s="77" t="str">
        <f t="shared" si="7"/>
        <v/>
      </c>
      <c r="I101" s="74"/>
      <c r="J101" s="76"/>
      <c r="K101" s="76" t="str">
        <f t="shared" si="5"/>
        <v/>
      </c>
      <c r="Z101" s="21" t="str">
        <f t="shared" si="6"/>
        <v/>
      </c>
    </row>
    <row r="102" spans="1:26" s="21" customFormat="1" ht="30" customHeight="1" x14ac:dyDescent="0.2">
      <c r="A102" s="24">
        <f t="shared" si="8"/>
        <v>97</v>
      </c>
      <c r="B102" s="73"/>
      <c r="C102" s="73"/>
      <c r="D102" s="74"/>
      <c r="E102" s="75"/>
      <c r="F102" s="76"/>
      <c r="G102" s="77"/>
      <c r="H102" s="77" t="str">
        <f t="shared" si="7"/>
        <v/>
      </c>
      <c r="I102" s="74"/>
      <c r="J102" s="76"/>
      <c r="K102" s="76" t="str">
        <f t="shared" si="5"/>
        <v/>
      </c>
      <c r="Z102" s="21" t="str">
        <f t="shared" ref="Z102:Z133" si="9">H102</f>
        <v/>
      </c>
    </row>
    <row r="103" spans="1:26" s="21" customFormat="1" ht="30" customHeight="1" x14ac:dyDescent="0.2">
      <c r="A103" s="24">
        <f t="shared" si="8"/>
        <v>98</v>
      </c>
      <c r="B103" s="73"/>
      <c r="C103" s="73"/>
      <c r="D103" s="74"/>
      <c r="E103" s="75"/>
      <c r="F103" s="76"/>
      <c r="G103" s="77"/>
      <c r="H103" s="77" t="str">
        <f t="shared" si="7"/>
        <v/>
      </c>
      <c r="I103" s="74"/>
      <c r="J103" s="76"/>
      <c r="K103" s="76" t="str">
        <f t="shared" si="5"/>
        <v/>
      </c>
      <c r="Z103" s="21" t="str">
        <f t="shared" si="9"/>
        <v/>
      </c>
    </row>
    <row r="104" spans="1:26" s="21" customFormat="1" ht="30" customHeight="1" x14ac:dyDescent="0.2">
      <c r="A104" s="24">
        <f t="shared" si="8"/>
        <v>99</v>
      </c>
      <c r="B104" s="73"/>
      <c r="C104" s="73"/>
      <c r="D104" s="74"/>
      <c r="E104" s="75"/>
      <c r="F104" s="76"/>
      <c r="G104" s="77"/>
      <c r="H104" s="77" t="str">
        <f t="shared" si="7"/>
        <v/>
      </c>
      <c r="I104" s="74"/>
      <c r="J104" s="76"/>
      <c r="K104" s="76" t="str">
        <f t="shared" si="5"/>
        <v/>
      </c>
      <c r="Z104" s="21" t="str">
        <f t="shared" si="9"/>
        <v/>
      </c>
    </row>
    <row r="105" spans="1:26" s="21" customFormat="1" ht="30" customHeight="1" x14ac:dyDescent="0.2">
      <c r="A105" s="24">
        <f t="shared" si="8"/>
        <v>100</v>
      </c>
      <c r="B105" s="73"/>
      <c r="C105" s="73"/>
      <c r="D105" s="74"/>
      <c r="E105" s="75"/>
      <c r="F105" s="76"/>
      <c r="G105" s="77"/>
      <c r="H105" s="77" t="str">
        <f t="shared" si="7"/>
        <v/>
      </c>
      <c r="I105" s="74"/>
      <c r="J105" s="76"/>
      <c r="K105" s="76" t="str">
        <f t="shared" si="5"/>
        <v/>
      </c>
      <c r="Z105" s="21" t="str">
        <f t="shared" si="9"/>
        <v/>
      </c>
    </row>
    <row r="106" spans="1:26" s="21" customFormat="1" ht="30" customHeight="1" x14ac:dyDescent="0.2">
      <c r="A106" s="24">
        <f t="shared" si="8"/>
        <v>101</v>
      </c>
      <c r="B106" s="73"/>
      <c r="C106" s="73"/>
      <c r="D106" s="74"/>
      <c r="E106" s="75"/>
      <c r="F106" s="76"/>
      <c r="G106" s="77"/>
      <c r="H106" s="77" t="str">
        <f t="shared" si="7"/>
        <v/>
      </c>
      <c r="I106" s="74"/>
      <c r="J106" s="76"/>
      <c r="K106" s="76" t="str">
        <f t="shared" si="5"/>
        <v/>
      </c>
      <c r="Z106" s="21" t="str">
        <f t="shared" si="9"/>
        <v/>
      </c>
    </row>
    <row r="107" spans="1:26" s="21" customFormat="1" ht="30" customHeight="1" x14ac:dyDescent="0.2">
      <c r="A107" s="24">
        <f t="shared" si="8"/>
        <v>102</v>
      </c>
      <c r="B107" s="73"/>
      <c r="C107" s="73"/>
      <c r="D107" s="74"/>
      <c r="E107" s="75"/>
      <c r="F107" s="76"/>
      <c r="G107" s="77"/>
      <c r="H107" s="77" t="str">
        <f t="shared" si="7"/>
        <v/>
      </c>
      <c r="I107" s="74"/>
      <c r="J107" s="76"/>
      <c r="K107" s="76" t="str">
        <f t="shared" si="5"/>
        <v/>
      </c>
      <c r="Z107" s="21" t="str">
        <f t="shared" si="9"/>
        <v/>
      </c>
    </row>
    <row r="108" spans="1:26" s="21" customFormat="1" ht="30" customHeight="1" x14ac:dyDescent="0.2">
      <c r="A108" s="24">
        <f t="shared" si="8"/>
        <v>103</v>
      </c>
      <c r="B108" s="73"/>
      <c r="C108" s="73"/>
      <c r="D108" s="74"/>
      <c r="E108" s="75"/>
      <c r="F108" s="76"/>
      <c r="G108" s="77"/>
      <c r="H108" s="77" t="str">
        <f t="shared" si="7"/>
        <v/>
      </c>
      <c r="I108" s="74"/>
      <c r="J108" s="76"/>
      <c r="K108" s="76" t="str">
        <f t="shared" si="5"/>
        <v/>
      </c>
      <c r="Z108" s="21" t="str">
        <f t="shared" si="9"/>
        <v/>
      </c>
    </row>
    <row r="109" spans="1:26" s="21" customFormat="1" ht="30" customHeight="1" x14ac:dyDescent="0.2">
      <c r="A109" s="24">
        <f t="shared" si="8"/>
        <v>104</v>
      </c>
      <c r="B109" s="73"/>
      <c r="C109" s="73"/>
      <c r="D109" s="74"/>
      <c r="E109" s="75"/>
      <c r="F109" s="76"/>
      <c r="G109" s="77"/>
      <c r="H109" s="77" t="str">
        <f t="shared" si="7"/>
        <v/>
      </c>
      <c r="I109" s="74"/>
      <c r="J109" s="76"/>
      <c r="K109" s="76" t="str">
        <f t="shared" si="5"/>
        <v/>
      </c>
      <c r="Z109" s="21" t="str">
        <f t="shared" si="9"/>
        <v/>
      </c>
    </row>
    <row r="110" spans="1:26" s="21" customFormat="1" ht="30" customHeight="1" x14ac:dyDescent="0.2">
      <c r="A110" s="24">
        <f t="shared" si="8"/>
        <v>105</v>
      </c>
      <c r="B110" s="73"/>
      <c r="C110" s="73"/>
      <c r="D110" s="74"/>
      <c r="E110" s="75"/>
      <c r="F110" s="76"/>
      <c r="G110" s="77"/>
      <c r="H110" s="77" t="str">
        <f t="shared" si="7"/>
        <v/>
      </c>
      <c r="I110" s="74"/>
      <c r="J110" s="76"/>
      <c r="K110" s="76" t="str">
        <f t="shared" si="5"/>
        <v/>
      </c>
      <c r="Z110" s="21" t="str">
        <f t="shared" si="9"/>
        <v/>
      </c>
    </row>
    <row r="111" spans="1:26" s="21" customFormat="1" ht="30" customHeight="1" x14ac:dyDescent="0.2">
      <c r="A111" s="24">
        <f t="shared" si="8"/>
        <v>106</v>
      </c>
      <c r="B111" s="73"/>
      <c r="C111" s="73"/>
      <c r="D111" s="74"/>
      <c r="E111" s="75"/>
      <c r="F111" s="76"/>
      <c r="G111" s="77"/>
      <c r="H111" s="77" t="str">
        <f t="shared" si="7"/>
        <v/>
      </c>
      <c r="I111" s="74"/>
      <c r="J111" s="76"/>
      <c r="K111" s="76" t="str">
        <f t="shared" si="5"/>
        <v/>
      </c>
      <c r="Z111" s="21" t="str">
        <f t="shared" si="9"/>
        <v/>
      </c>
    </row>
    <row r="112" spans="1:26" s="21" customFormat="1" ht="30" customHeight="1" x14ac:dyDescent="0.2">
      <c r="A112" s="24">
        <f t="shared" si="8"/>
        <v>107</v>
      </c>
      <c r="B112" s="73"/>
      <c r="C112" s="73"/>
      <c r="D112" s="74"/>
      <c r="E112" s="75"/>
      <c r="F112" s="76"/>
      <c r="G112" s="77"/>
      <c r="H112" s="77" t="str">
        <f t="shared" si="7"/>
        <v/>
      </c>
      <c r="I112" s="74"/>
      <c r="J112" s="76"/>
      <c r="K112" s="76" t="str">
        <f t="shared" si="5"/>
        <v/>
      </c>
      <c r="Z112" s="21" t="str">
        <f t="shared" si="9"/>
        <v/>
      </c>
    </row>
    <row r="113" spans="1:26" s="21" customFormat="1" ht="30" customHeight="1" x14ac:dyDescent="0.2">
      <c r="A113" s="24">
        <f t="shared" si="8"/>
        <v>108</v>
      </c>
      <c r="B113" s="73"/>
      <c r="C113" s="73"/>
      <c r="D113" s="74"/>
      <c r="E113" s="75"/>
      <c r="F113" s="76"/>
      <c r="G113" s="77"/>
      <c r="H113" s="77" t="str">
        <f t="shared" si="7"/>
        <v/>
      </c>
      <c r="I113" s="74"/>
      <c r="J113" s="76"/>
      <c r="K113" s="76" t="str">
        <f t="shared" si="5"/>
        <v/>
      </c>
      <c r="Z113" s="21" t="str">
        <f t="shared" si="9"/>
        <v/>
      </c>
    </row>
    <row r="114" spans="1:26" s="21" customFormat="1" ht="30" customHeight="1" x14ac:dyDescent="0.2">
      <c r="A114" s="24">
        <f t="shared" si="8"/>
        <v>109</v>
      </c>
      <c r="B114" s="73"/>
      <c r="C114" s="73"/>
      <c r="D114" s="74"/>
      <c r="E114" s="75"/>
      <c r="F114" s="76"/>
      <c r="G114" s="77"/>
      <c r="H114" s="77" t="str">
        <f t="shared" si="7"/>
        <v/>
      </c>
      <c r="I114" s="74"/>
      <c r="J114" s="76"/>
      <c r="K114" s="76" t="str">
        <f t="shared" si="5"/>
        <v/>
      </c>
      <c r="Z114" s="21" t="str">
        <f t="shared" si="9"/>
        <v/>
      </c>
    </row>
    <row r="115" spans="1:26" s="21" customFormat="1" ht="30" customHeight="1" x14ac:dyDescent="0.2">
      <c r="A115" s="24">
        <f t="shared" si="8"/>
        <v>110</v>
      </c>
      <c r="B115" s="73"/>
      <c r="C115" s="73"/>
      <c r="D115" s="74"/>
      <c r="E115" s="75"/>
      <c r="F115" s="76"/>
      <c r="G115" s="77"/>
      <c r="H115" s="77" t="str">
        <f t="shared" si="7"/>
        <v/>
      </c>
      <c r="I115" s="74"/>
      <c r="J115" s="76"/>
      <c r="K115" s="76" t="str">
        <f t="shared" si="5"/>
        <v/>
      </c>
      <c r="Z115" s="21" t="str">
        <f t="shared" si="9"/>
        <v/>
      </c>
    </row>
    <row r="116" spans="1:26" s="21" customFormat="1" ht="30" customHeight="1" x14ac:dyDescent="0.2">
      <c r="A116" s="24">
        <f t="shared" si="8"/>
        <v>111</v>
      </c>
      <c r="B116" s="73"/>
      <c r="C116" s="73"/>
      <c r="D116" s="74"/>
      <c r="E116" s="75"/>
      <c r="F116" s="76"/>
      <c r="G116" s="77"/>
      <c r="H116" s="77" t="str">
        <f t="shared" si="7"/>
        <v/>
      </c>
      <c r="I116" s="74"/>
      <c r="J116" s="76"/>
      <c r="K116" s="76" t="str">
        <f t="shared" si="5"/>
        <v/>
      </c>
      <c r="Z116" s="21" t="str">
        <f t="shared" si="9"/>
        <v/>
      </c>
    </row>
    <row r="117" spans="1:26" s="21" customFormat="1" ht="30" customHeight="1" x14ac:dyDescent="0.2">
      <c r="A117" s="24">
        <f t="shared" si="8"/>
        <v>112</v>
      </c>
      <c r="B117" s="73"/>
      <c r="C117" s="73"/>
      <c r="D117" s="74"/>
      <c r="E117" s="75"/>
      <c r="F117" s="76"/>
      <c r="G117" s="77"/>
      <c r="H117" s="77" t="str">
        <f t="shared" si="7"/>
        <v/>
      </c>
      <c r="I117" s="74"/>
      <c r="J117" s="76"/>
      <c r="K117" s="76" t="str">
        <f t="shared" si="5"/>
        <v/>
      </c>
      <c r="Z117" s="21" t="str">
        <f t="shared" si="9"/>
        <v/>
      </c>
    </row>
    <row r="118" spans="1:26" s="21" customFormat="1" ht="30" customHeight="1" x14ac:dyDescent="0.2">
      <c r="A118" s="24">
        <f t="shared" si="8"/>
        <v>113</v>
      </c>
      <c r="B118" s="73"/>
      <c r="C118" s="73"/>
      <c r="D118" s="74"/>
      <c r="E118" s="75"/>
      <c r="F118" s="76"/>
      <c r="G118" s="77"/>
      <c r="H118" s="77" t="str">
        <f t="shared" si="7"/>
        <v/>
      </c>
      <c r="I118" s="74"/>
      <c r="J118" s="76"/>
      <c r="K118" s="76" t="str">
        <f t="shared" si="5"/>
        <v/>
      </c>
      <c r="Z118" s="21" t="str">
        <f t="shared" si="9"/>
        <v/>
      </c>
    </row>
    <row r="119" spans="1:26" s="21" customFormat="1" ht="30" customHeight="1" x14ac:dyDescent="0.2">
      <c r="A119" s="24">
        <f t="shared" si="8"/>
        <v>114</v>
      </c>
      <c r="B119" s="73"/>
      <c r="C119" s="73"/>
      <c r="D119" s="74"/>
      <c r="E119" s="75"/>
      <c r="F119" s="76"/>
      <c r="G119" s="77"/>
      <c r="H119" s="77" t="str">
        <f t="shared" si="7"/>
        <v/>
      </c>
      <c r="I119" s="74"/>
      <c r="J119" s="76"/>
      <c r="K119" s="76" t="str">
        <f t="shared" si="5"/>
        <v/>
      </c>
      <c r="Z119" s="21" t="str">
        <f t="shared" si="9"/>
        <v/>
      </c>
    </row>
    <row r="120" spans="1:26" s="21" customFormat="1" ht="30" customHeight="1" x14ac:dyDescent="0.2">
      <c r="A120" s="24">
        <f t="shared" si="8"/>
        <v>115</v>
      </c>
      <c r="B120" s="73"/>
      <c r="C120" s="73"/>
      <c r="D120" s="74"/>
      <c r="E120" s="75"/>
      <c r="F120" s="76"/>
      <c r="G120" s="77"/>
      <c r="H120" s="77" t="str">
        <f t="shared" si="7"/>
        <v/>
      </c>
      <c r="I120" s="74"/>
      <c r="J120" s="76"/>
      <c r="K120" s="76" t="str">
        <f t="shared" si="5"/>
        <v/>
      </c>
      <c r="Z120" s="21" t="str">
        <f t="shared" si="9"/>
        <v/>
      </c>
    </row>
    <row r="121" spans="1:26" s="21" customFormat="1" ht="30" customHeight="1" x14ac:dyDescent="0.2">
      <c r="A121" s="24">
        <f t="shared" si="8"/>
        <v>116</v>
      </c>
      <c r="B121" s="73"/>
      <c r="C121" s="73"/>
      <c r="D121" s="74"/>
      <c r="E121" s="75"/>
      <c r="F121" s="76"/>
      <c r="G121" s="77"/>
      <c r="H121" s="77" t="str">
        <f t="shared" si="7"/>
        <v/>
      </c>
      <c r="I121" s="74"/>
      <c r="J121" s="76"/>
      <c r="K121" s="76" t="str">
        <f t="shared" si="5"/>
        <v/>
      </c>
      <c r="Z121" s="21" t="str">
        <f t="shared" si="9"/>
        <v/>
      </c>
    </row>
    <row r="122" spans="1:26" s="21" customFormat="1" ht="30" customHeight="1" x14ac:dyDescent="0.2">
      <c r="A122" s="24">
        <f t="shared" si="8"/>
        <v>117</v>
      </c>
      <c r="B122" s="73"/>
      <c r="C122" s="73"/>
      <c r="D122" s="74"/>
      <c r="E122" s="75"/>
      <c r="F122" s="76"/>
      <c r="G122" s="77"/>
      <c r="H122" s="77" t="str">
        <f t="shared" si="7"/>
        <v/>
      </c>
      <c r="I122" s="74"/>
      <c r="J122" s="76"/>
      <c r="K122" s="76" t="str">
        <f t="shared" si="5"/>
        <v/>
      </c>
      <c r="Z122" s="21" t="str">
        <f t="shared" si="9"/>
        <v/>
      </c>
    </row>
    <row r="123" spans="1:26" s="21" customFormat="1" ht="30" customHeight="1" x14ac:dyDescent="0.2">
      <c r="A123" s="24">
        <f t="shared" si="8"/>
        <v>118</v>
      </c>
      <c r="B123" s="73"/>
      <c r="C123" s="73"/>
      <c r="D123" s="74"/>
      <c r="E123" s="75"/>
      <c r="F123" s="76"/>
      <c r="G123" s="77"/>
      <c r="H123" s="77" t="str">
        <f t="shared" si="7"/>
        <v/>
      </c>
      <c r="I123" s="74"/>
      <c r="J123" s="76"/>
      <c r="K123" s="76" t="str">
        <f t="shared" si="5"/>
        <v/>
      </c>
      <c r="Z123" s="21" t="str">
        <f t="shared" si="9"/>
        <v/>
      </c>
    </row>
    <row r="124" spans="1:26" s="21" customFormat="1" ht="30" customHeight="1" x14ac:dyDescent="0.2">
      <c r="A124" s="24">
        <f t="shared" si="8"/>
        <v>119</v>
      </c>
      <c r="B124" s="73"/>
      <c r="C124" s="73"/>
      <c r="D124" s="74"/>
      <c r="E124" s="75"/>
      <c r="F124" s="76"/>
      <c r="G124" s="77"/>
      <c r="H124" s="77" t="str">
        <f t="shared" si="7"/>
        <v/>
      </c>
      <c r="I124" s="74"/>
      <c r="J124" s="76"/>
      <c r="K124" s="76" t="str">
        <f t="shared" si="5"/>
        <v/>
      </c>
      <c r="Z124" s="21" t="str">
        <f t="shared" si="9"/>
        <v/>
      </c>
    </row>
    <row r="125" spans="1:26" s="21" customFormat="1" ht="30" customHeight="1" x14ac:dyDescent="0.2">
      <c r="A125" s="24">
        <f t="shared" si="8"/>
        <v>120</v>
      </c>
      <c r="B125" s="73"/>
      <c r="C125" s="73"/>
      <c r="D125" s="74"/>
      <c r="E125" s="75"/>
      <c r="F125" s="76"/>
      <c r="G125" s="77"/>
      <c r="H125" s="77" t="str">
        <f t="shared" si="7"/>
        <v/>
      </c>
      <c r="I125" s="74"/>
      <c r="J125" s="76"/>
      <c r="K125" s="76" t="str">
        <f t="shared" si="5"/>
        <v/>
      </c>
      <c r="Z125" s="21" t="str">
        <f t="shared" si="9"/>
        <v/>
      </c>
    </row>
    <row r="126" spans="1:26" s="21" customFormat="1" ht="30" customHeight="1" x14ac:dyDescent="0.2">
      <c r="A126" s="24">
        <f t="shared" si="8"/>
        <v>121</v>
      </c>
      <c r="B126" s="73"/>
      <c r="C126" s="73"/>
      <c r="D126" s="74"/>
      <c r="E126" s="75"/>
      <c r="F126" s="76"/>
      <c r="G126" s="77"/>
      <c r="H126" s="77" t="str">
        <f t="shared" si="7"/>
        <v/>
      </c>
      <c r="I126" s="74"/>
      <c r="J126" s="76"/>
      <c r="K126" s="76" t="str">
        <f t="shared" si="5"/>
        <v/>
      </c>
      <c r="Z126" s="21" t="str">
        <f t="shared" si="9"/>
        <v/>
      </c>
    </row>
    <row r="127" spans="1:26" s="21" customFormat="1" ht="30" customHeight="1" x14ac:dyDescent="0.2">
      <c r="A127" s="24">
        <f t="shared" si="8"/>
        <v>122</v>
      </c>
      <c r="B127" s="73"/>
      <c r="C127" s="73"/>
      <c r="D127" s="74"/>
      <c r="E127" s="75"/>
      <c r="F127" s="76"/>
      <c r="G127" s="77"/>
      <c r="H127" s="77" t="str">
        <f t="shared" si="7"/>
        <v/>
      </c>
      <c r="I127" s="74"/>
      <c r="J127" s="76"/>
      <c r="K127" s="76" t="str">
        <f t="shared" si="5"/>
        <v/>
      </c>
      <c r="Z127" s="21" t="str">
        <f t="shared" si="9"/>
        <v/>
      </c>
    </row>
    <row r="128" spans="1:26" s="21" customFormat="1" ht="30" customHeight="1" x14ac:dyDescent="0.2">
      <c r="A128" s="24">
        <f t="shared" si="8"/>
        <v>123</v>
      </c>
      <c r="B128" s="73"/>
      <c r="C128" s="73"/>
      <c r="D128" s="74"/>
      <c r="E128" s="75"/>
      <c r="F128" s="76"/>
      <c r="G128" s="77"/>
      <c r="H128" s="77" t="str">
        <f t="shared" si="7"/>
        <v/>
      </c>
      <c r="I128" s="74"/>
      <c r="J128" s="76"/>
      <c r="K128" s="76" t="str">
        <f t="shared" si="5"/>
        <v/>
      </c>
      <c r="Z128" s="21" t="str">
        <f t="shared" si="9"/>
        <v/>
      </c>
    </row>
    <row r="129" spans="1:26" s="21" customFormat="1" ht="30" customHeight="1" x14ac:dyDescent="0.2">
      <c r="A129" s="24">
        <f t="shared" si="8"/>
        <v>124</v>
      </c>
      <c r="B129" s="73"/>
      <c r="C129" s="73"/>
      <c r="D129" s="74"/>
      <c r="E129" s="75"/>
      <c r="F129" s="76"/>
      <c r="G129" s="77"/>
      <c r="H129" s="77" t="str">
        <f t="shared" si="7"/>
        <v/>
      </c>
      <c r="I129" s="74"/>
      <c r="J129" s="76"/>
      <c r="K129" s="76" t="str">
        <f t="shared" si="5"/>
        <v/>
      </c>
      <c r="Z129" s="21" t="str">
        <f t="shared" si="9"/>
        <v/>
      </c>
    </row>
    <row r="130" spans="1:26" s="21" customFormat="1" ht="30" customHeight="1" x14ac:dyDescent="0.2">
      <c r="A130" s="24">
        <f t="shared" si="8"/>
        <v>125</v>
      </c>
      <c r="B130" s="73"/>
      <c r="C130" s="73"/>
      <c r="D130" s="74"/>
      <c r="E130" s="75"/>
      <c r="F130" s="76"/>
      <c r="G130" s="77"/>
      <c r="H130" s="77" t="str">
        <f t="shared" si="7"/>
        <v/>
      </c>
      <c r="I130" s="74"/>
      <c r="J130" s="76"/>
      <c r="K130" s="76" t="str">
        <f t="shared" si="5"/>
        <v/>
      </c>
      <c r="Z130" s="21" t="str">
        <f t="shared" si="9"/>
        <v/>
      </c>
    </row>
    <row r="131" spans="1:26" s="21" customFormat="1" ht="30" customHeight="1" x14ac:dyDescent="0.2">
      <c r="A131" s="24">
        <f t="shared" si="8"/>
        <v>126</v>
      </c>
      <c r="B131" s="73"/>
      <c r="C131" s="73"/>
      <c r="D131" s="74"/>
      <c r="E131" s="75"/>
      <c r="F131" s="76"/>
      <c r="G131" s="77"/>
      <c r="H131" s="77" t="str">
        <f t="shared" si="7"/>
        <v/>
      </c>
      <c r="I131" s="74"/>
      <c r="J131" s="76"/>
      <c r="K131" s="76" t="str">
        <f t="shared" si="5"/>
        <v/>
      </c>
      <c r="Z131" s="21" t="str">
        <f t="shared" si="9"/>
        <v/>
      </c>
    </row>
    <row r="132" spans="1:26" s="21" customFormat="1" ht="30" customHeight="1" x14ac:dyDescent="0.2">
      <c r="A132" s="24">
        <f t="shared" si="8"/>
        <v>127</v>
      </c>
      <c r="B132" s="73"/>
      <c r="C132" s="73"/>
      <c r="D132" s="74"/>
      <c r="E132" s="75"/>
      <c r="F132" s="76"/>
      <c r="G132" s="77"/>
      <c r="H132" s="77" t="str">
        <f t="shared" si="7"/>
        <v/>
      </c>
      <c r="I132" s="74"/>
      <c r="J132" s="76"/>
      <c r="K132" s="76" t="str">
        <f t="shared" si="5"/>
        <v/>
      </c>
      <c r="Z132" s="21" t="str">
        <f t="shared" si="9"/>
        <v/>
      </c>
    </row>
    <row r="133" spans="1:26" s="21" customFormat="1" ht="30" customHeight="1" x14ac:dyDescent="0.2">
      <c r="A133" s="24">
        <f t="shared" si="8"/>
        <v>128</v>
      </c>
      <c r="B133" s="73"/>
      <c r="C133" s="73"/>
      <c r="D133" s="74"/>
      <c r="E133" s="75"/>
      <c r="F133" s="76"/>
      <c r="G133" s="77"/>
      <c r="H133" s="77" t="str">
        <f t="shared" si="7"/>
        <v/>
      </c>
      <c r="I133" s="74"/>
      <c r="J133" s="76"/>
      <c r="K133" s="76" t="str">
        <f t="shared" si="5"/>
        <v/>
      </c>
      <c r="Z133" s="21" t="str">
        <f t="shared" si="9"/>
        <v/>
      </c>
    </row>
    <row r="134" spans="1:26" s="21" customFormat="1" ht="30" customHeight="1" x14ac:dyDescent="0.2">
      <c r="A134" s="24">
        <f t="shared" si="8"/>
        <v>129</v>
      </c>
      <c r="B134" s="73"/>
      <c r="C134" s="73"/>
      <c r="D134" s="74"/>
      <c r="E134" s="75"/>
      <c r="F134" s="76"/>
      <c r="G134" s="77"/>
      <c r="H134" s="77" t="str">
        <f t="shared" si="7"/>
        <v/>
      </c>
      <c r="I134" s="74"/>
      <c r="J134" s="76"/>
      <c r="K134" s="76" t="str">
        <f t="shared" ref="K134:K197" si="10">IF(J134="","",IF(J134="سلفة","اكتب إسم الموظف",IF(J134="آجل","اكتب إسم المورد",IF(J134="نقدي","-",""))))</f>
        <v/>
      </c>
      <c r="Z134" s="21" t="str">
        <f t="shared" ref="Z134:Z165" si="11">H134</f>
        <v/>
      </c>
    </row>
    <row r="135" spans="1:26" s="21" customFormat="1" ht="30" customHeight="1" x14ac:dyDescent="0.2">
      <c r="A135" s="24">
        <f t="shared" si="8"/>
        <v>130</v>
      </c>
      <c r="B135" s="73"/>
      <c r="C135" s="73"/>
      <c r="D135" s="74"/>
      <c r="E135" s="75"/>
      <c r="F135" s="76"/>
      <c r="G135" s="77"/>
      <c r="H135" s="77" t="str">
        <f t="shared" ref="H135:H198" si="12">IF(G135="","",F135*G135)</f>
        <v/>
      </c>
      <c r="I135" s="74"/>
      <c r="J135" s="76"/>
      <c r="K135" s="76" t="str">
        <f t="shared" si="10"/>
        <v/>
      </c>
      <c r="Z135" s="21" t="str">
        <f t="shared" si="11"/>
        <v/>
      </c>
    </row>
    <row r="136" spans="1:26" s="21" customFormat="1" ht="30" customHeight="1" x14ac:dyDescent="0.2">
      <c r="A136" s="24">
        <f t="shared" ref="A136:A199" si="13">A135+1</f>
        <v>131</v>
      </c>
      <c r="B136" s="73"/>
      <c r="C136" s="73"/>
      <c r="D136" s="74"/>
      <c r="E136" s="75"/>
      <c r="F136" s="76"/>
      <c r="G136" s="77"/>
      <c r="H136" s="77" t="str">
        <f t="shared" si="12"/>
        <v/>
      </c>
      <c r="I136" s="74"/>
      <c r="J136" s="76"/>
      <c r="K136" s="76" t="str">
        <f t="shared" si="10"/>
        <v/>
      </c>
      <c r="Z136" s="21" t="str">
        <f t="shared" si="11"/>
        <v/>
      </c>
    </row>
    <row r="137" spans="1:26" s="21" customFormat="1" ht="30" customHeight="1" x14ac:dyDescent="0.2">
      <c r="A137" s="24">
        <f t="shared" si="13"/>
        <v>132</v>
      </c>
      <c r="B137" s="73"/>
      <c r="C137" s="73"/>
      <c r="D137" s="74"/>
      <c r="E137" s="75"/>
      <c r="F137" s="76"/>
      <c r="G137" s="77"/>
      <c r="H137" s="77" t="str">
        <f t="shared" si="12"/>
        <v/>
      </c>
      <c r="I137" s="74"/>
      <c r="J137" s="76"/>
      <c r="K137" s="76" t="str">
        <f t="shared" si="10"/>
        <v/>
      </c>
      <c r="Z137" s="21" t="str">
        <f t="shared" si="11"/>
        <v/>
      </c>
    </row>
    <row r="138" spans="1:26" s="21" customFormat="1" ht="30" customHeight="1" x14ac:dyDescent="0.2">
      <c r="A138" s="24">
        <f t="shared" si="13"/>
        <v>133</v>
      </c>
      <c r="B138" s="73"/>
      <c r="C138" s="73"/>
      <c r="D138" s="74"/>
      <c r="E138" s="75"/>
      <c r="F138" s="76"/>
      <c r="G138" s="77"/>
      <c r="H138" s="77" t="str">
        <f t="shared" si="12"/>
        <v/>
      </c>
      <c r="I138" s="74"/>
      <c r="J138" s="76"/>
      <c r="K138" s="76" t="str">
        <f t="shared" si="10"/>
        <v/>
      </c>
      <c r="Z138" s="21" t="str">
        <f t="shared" si="11"/>
        <v/>
      </c>
    </row>
    <row r="139" spans="1:26" s="21" customFormat="1" ht="30" customHeight="1" x14ac:dyDescent="0.2">
      <c r="A139" s="24">
        <f t="shared" si="13"/>
        <v>134</v>
      </c>
      <c r="B139" s="73"/>
      <c r="C139" s="73"/>
      <c r="D139" s="74"/>
      <c r="E139" s="75"/>
      <c r="F139" s="76"/>
      <c r="G139" s="77"/>
      <c r="H139" s="77" t="str">
        <f t="shared" si="12"/>
        <v/>
      </c>
      <c r="I139" s="74"/>
      <c r="J139" s="76"/>
      <c r="K139" s="76" t="str">
        <f t="shared" si="10"/>
        <v/>
      </c>
      <c r="Z139" s="21" t="str">
        <f t="shared" si="11"/>
        <v/>
      </c>
    </row>
    <row r="140" spans="1:26" s="21" customFormat="1" ht="30" customHeight="1" x14ac:dyDescent="0.2">
      <c r="A140" s="24">
        <f t="shared" si="13"/>
        <v>135</v>
      </c>
      <c r="B140" s="73"/>
      <c r="C140" s="73"/>
      <c r="D140" s="74"/>
      <c r="E140" s="75"/>
      <c r="F140" s="76"/>
      <c r="G140" s="77"/>
      <c r="H140" s="77" t="str">
        <f t="shared" si="12"/>
        <v/>
      </c>
      <c r="I140" s="74"/>
      <c r="J140" s="76"/>
      <c r="K140" s="76" t="str">
        <f t="shared" si="10"/>
        <v/>
      </c>
      <c r="Z140" s="21" t="str">
        <f t="shared" si="11"/>
        <v/>
      </c>
    </row>
    <row r="141" spans="1:26" s="21" customFormat="1" ht="30" customHeight="1" x14ac:dyDescent="0.2">
      <c r="A141" s="24">
        <f t="shared" si="13"/>
        <v>136</v>
      </c>
      <c r="B141" s="73"/>
      <c r="C141" s="73"/>
      <c r="D141" s="74"/>
      <c r="E141" s="75"/>
      <c r="F141" s="76"/>
      <c r="G141" s="77"/>
      <c r="H141" s="77" t="str">
        <f t="shared" si="12"/>
        <v/>
      </c>
      <c r="I141" s="74"/>
      <c r="J141" s="76"/>
      <c r="K141" s="76" t="str">
        <f t="shared" si="10"/>
        <v/>
      </c>
      <c r="Z141" s="21" t="str">
        <f t="shared" si="11"/>
        <v/>
      </c>
    </row>
    <row r="142" spans="1:26" s="21" customFormat="1" ht="30" customHeight="1" x14ac:dyDescent="0.2">
      <c r="A142" s="24">
        <f t="shared" si="13"/>
        <v>137</v>
      </c>
      <c r="B142" s="73"/>
      <c r="C142" s="73"/>
      <c r="D142" s="74"/>
      <c r="E142" s="75"/>
      <c r="F142" s="76"/>
      <c r="G142" s="77"/>
      <c r="H142" s="77" t="str">
        <f t="shared" si="12"/>
        <v/>
      </c>
      <c r="I142" s="74"/>
      <c r="J142" s="76"/>
      <c r="K142" s="76" t="str">
        <f t="shared" si="10"/>
        <v/>
      </c>
      <c r="Z142" s="21" t="str">
        <f t="shared" si="11"/>
        <v/>
      </c>
    </row>
    <row r="143" spans="1:26" s="21" customFormat="1" ht="30" customHeight="1" x14ac:dyDescent="0.2">
      <c r="A143" s="24">
        <f t="shared" si="13"/>
        <v>138</v>
      </c>
      <c r="B143" s="73"/>
      <c r="C143" s="73"/>
      <c r="D143" s="74"/>
      <c r="E143" s="75"/>
      <c r="F143" s="76"/>
      <c r="G143" s="77"/>
      <c r="H143" s="77" t="str">
        <f t="shared" si="12"/>
        <v/>
      </c>
      <c r="I143" s="74"/>
      <c r="J143" s="76"/>
      <c r="K143" s="76" t="str">
        <f t="shared" si="10"/>
        <v/>
      </c>
      <c r="Z143" s="21" t="str">
        <f t="shared" si="11"/>
        <v/>
      </c>
    </row>
    <row r="144" spans="1:26" s="21" customFormat="1" ht="30" customHeight="1" x14ac:dyDescent="0.2">
      <c r="A144" s="24">
        <f t="shared" si="13"/>
        <v>139</v>
      </c>
      <c r="B144" s="73"/>
      <c r="C144" s="73"/>
      <c r="D144" s="74"/>
      <c r="E144" s="75"/>
      <c r="F144" s="76"/>
      <c r="G144" s="77"/>
      <c r="H144" s="77" t="str">
        <f t="shared" si="12"/>
        <v/>
      </c>
      <c r="I144" s="74"/>
      <c r="J144" s="76"/>
      <c r="K144" s="76" t="str">
        <f t="shared" si="10"/>
        <v/>
      </c>
      <c r="Z144" s="21" t="str">
        <f t="shared" si="11"/>
        <v/>
      </c>
    </row>
    <row r="145" spans="1:26" s="21" customFormat="1" ht="30" customHeight="1" x14ac:dyDescent="0.2">
      <c r="A145" s="24">
        <f t="shared" si="13"/>
        <v>140</v>
      </c>
      <c r="B145" s="73"/>
      <c r="C145" s="73"/>
      <c r="D145" s="74"/>
      <c r="E145" s="75"/>
      <c r="F145" s="76"/>
      <c r="G145" s="77"/>
      <c r="H145" s="77" t="str">
        <f t="shared" si="12"/>
        <v/>
      </c>
      <c r="I145" s="74"/>
      <c r="J145" s="76"/>
      <c r="K145" s="76" t="str">
        <f t="shared" si="10"/>
        <v/>
      </c>
      <c r="Z145" s="21" t="str">
        <f t="shared" si="11"/>
        <v/>
      </c>
    </row>
    <row r="146" spans="1:26" s="21" customFormat="1" ht="30" customHeight="1" x14ac:dyDescent="0.2">
      <c r="A146" s="24">
        <f t="shared" si="13"/>
        <v>141</v>
      </c>
      <c r="B146" s="73"/>
      <c r="C146" s="73"/>
      <c r="D146" s="74"/>
      <c r="E146" s="75"/>
      <c r="F146" s="76"/>
      <c r="G146" s="77"/>
      <c r="H146" s="77" t="str">
        <f t="shared" si="12"/>
        <v/>
      </c>
      <c r="I146" s="74"/>
      <c r="J146" s="76"/>
      <c r="K146" s="76" t="str">
        <f t="shared" si="10"/>
        <v/>
      </c>
      <c r="Z146" s="21" t="str">
        <f t="shared" si="11"/>
        <v/>
      </c>
    </row>
    <row r="147" spans="1:26" s="21" customFormat="1" ht="30" customHeight="1" x14ac:dyDescent="0.2">
      <c r="A147" s="24">
        <f t="shared" si="13"/>
        <v>142</v>
      </c>
      <c r="B147" s="73"/>
      <c r="C147" s="73"/>
      <c r="D147" s="74"/>
      <c r="E147" s="75"/>
      <c r="F147" s="76"/>
      <c r="G147" s="77"/>
      <c r="H147" s="77" t="str">
        <f t="shared" si="12"/>
        <v/>
      </c>
      <c r="I147" s="74"/>
      <c r="J147" s="76"/>
      <c r="K147" s="76" t="str">
        <f t="shared" si="10"/>
        <v/>
      </c>
      <c r="Z147" s="21" t="str">
        <f t="shared" si="11"/>
        <v/>
      </c>
    </row>
    <row r="148" spans="1:26" s="21" customFormat="1" ht="30" customHeight="1" x14ac:dyDescent="0.2">
      <c r="A148" s="24">
        <f t="shared" si="13"/>
        <v>143</v>
      </c>
      <c r="B148" s="73"/>
      <c r="C148" s="73"/>
      <c r="D148" s="74"/>
      <c r="E148" s="75"/>
      <c r="F148" s="76"/>
      <c r="G148" s="77"/>
      <c r="H148" s="77" t="str">
        <f t="shared" si="12"/>
        <v/>
      </c>
      <c r="I148" s="74"/>
      <c r="J148" s="76"/>
      <c r="K148" s="76" t="str">
        <f t="shared" si="10"/>
        <v/>
      </c>
      <c r="Z148" s="21" t="str">
        <f t="shared" si="11"/>
        <v/>
      </c>
    </row>
    <row r="149" spans="1:26" s="21" customFormat="1" ht="30" customHeight="1" x14ac:dyDescent="0.2">
      <c r="A149" s="24">
        <f t="shared" si="13"/>
        <v>144</v>
      </c>
      <c r="B149" s="73"/>
      <c r="C149" s="73"/>
      <c r="D149" s="74"/>
      <c r="E149" s="75"/>
      <c r="F149" s="76"/>
      <c r="G149" s="77"/>
      <c r="H149" s="77" t="str">
        <f t="shared" si="12"/>
        <v/>
      </c>
      <c r="I149" s="74"/>
      <c r="J149" s="76"/>
      <c r="K149" s="76" t="str">
        <f t="shared" si="10"/>
        <v/>
      </c>
      <c r="Z149" s="21" t="str">
        <f t="shared" si="11"/>
        <v/>
      </c>
    </row>
    <row r="150" spans="1:26" s="21" customFormat="1" ht="30" customHeight="1" x14ac:dyDescent="0.2">
      <c r="A150" s="24">
        <f t="shared" si="13"/>
        <v>145</v>
      </c>
      <c r="B150" s="73"/>
      <c r="C150" s="73"/>
      <c r="D150" s="74"/>
      <c r="E150" s="75"/>
      <c r="F150" s="76"/>
      <c r="G150" s="77"/>
      <c r="H150" s="77" t="str">
        <f t="shared" si="12"/>
        <v/>
      </c>
      <c r="I150" s="74"/>
      <c r="J150" s="76"/>
      <c r="K150" s="76" t="str">
        <f t="shared" si="10"/>
        <v/>
      </c>
      <c r="Z150" s="21" t="str">
        <f t="shared" si="11"/>
        <v/>
      </c>
    </row>
    <row r="151" spans="1:26" s="21" customFormat="1" ht="30" customHeight="1" x14ac:dyDescent="0.2">
      <c r="A151" s="24">
        <f t="shared" si="13"/>
        <v>146</v>
      </c>
      <c r="B151" s="73"/>
      <c r="C151" s="73"/>
      <c r="D151" s="74"/>
      <c r="E151" s="75"/>
      <c r="F151" s="76"/>
      <c r="G151" s="77"/>
      <c r="H151" s="77" t="str">
        <f t="shared" si="12"/>
        <v/>
      </c>
      <c r="I151" s="74"/>
      <c r="J151" s="76"/>
      <c r="K151" s="76" t="str">
        <f t="shared" si="10"/>
        <v/>
      </c>
      <c r="Z151" s="21" t="str">
        <f t="shared" si="11"/>
        <v/>
      </c>
    </row>
    <row r="152" spans="1:26" s="21" customFormat="1" ht="30" customHeight="1" x14ac:dyDescent="0.2">
      <c r="A152" s="24">
        <f t="shared" si="13"/>
        <v>147</v>
      </c>
      <c r="B152" s="73"/>
      <c r="C152" s="73"/>
      <c r="D152" s="74"/>
      <c r="E152" s="75"/>
      <c r="F152" s="76"/>
      <c r="G152" s="77"/>
      <c r="H152" s="77" t="str">
        <f t="shared" si="12"/>
        <v/>
      </c>
      <c r="I152" s="74"/>
      <c r="J152" s="76"/>
      <c r="K152" s="76" t="str">
        <f t="shared" si="10"/>
        <v/>
      </c>
      <c r="Z152" s="21" t="str">
        <f t="shared" si="11"/>
        <v/>
      </c>
    </row>
    <row r="153" spans="1:26" s="21" customFormat="1" ht="30" customHeight="1" x14ac:dyDescent="0.2">
      <c r="A153" s="24">
        <f t="shared" si="13"/>
        <v>148</v>
      </c>
      <c r="B153" s="73"/>
      <c r="C153" s="73"/>
      <c r="D153" s="74"/>
      <c r="E153" s="75"/>
      <c r="F153" s="76"/>
      <c r="G153" s="77"/>
      <c r="H153" s="77" t="str">
        <f t="shared" si="12"/>
        <v/>
      </c>
      <c r="I153" s="74"/>
      <c r="J153" s="76"/>
      <c r="K153" s="76" t="str">
        <f t="shared" si="10"/>
        <v/>
      </c>
      <c r="Z153" s="21" t="str">
        <f t="shared" si="11"/>
        <v/>
      </c>
    </row>
    <row r="154" spans="1:26" s="21" customFormat="1" ht="30" customHeight="1" x14ac:dyDescent="0.2">
      <c r="A154" s="24">
        <f t="shared" si="13"/>
        <v>149</v>
      </c>
      <c r="B154" s="73"/>
      <c r="C154" s="73"/>
      <c r="D154" s="74"/>
      <c r="E154" s="75"/>
      <c r="F154" s="76"/>
      <c r="G154" s="77"/>
      <c r="H154" s="77" t="str">
        <f t="shared" si="12"/>
        <v/>
      </c>
      <c r="I154" s="74"/>
      <c r="J154" s="76"/>
      <c r="K154" s="76" t="str">
        <f t="shared" si="10"/>
        <v/>
      </c>
      <c r="Z154" s="21" t="str">
        <f t="shared" si="11"/>
        <v/>
      </c>
    </row>
    <row r="155" spans="1:26" s="21" customFormat="1" ht="30" customHeight="1" x14ac:dyDescent="0.2">
      <c r="A155" s="24">
        <f t="shared" si="13"/>
        <v>150</v>
      </c>
      <c r="B155" s="73"/>
      <c r="C155" s="73"/>
      <c r="D155" s="74"/>
      <c r="E155" s="75"/>
      <c r="F155" s="76"/>
      <c r="G155" s="77"/>
      <c r="H155" s="77" t="str">
        <f t="shared" si="12"/>
        <v/>
      </c>
      <c r="I155" s="74"/>
      <c r="J155" s="76"/>
      <c r="K155" s="76" t="str">
        <f t="shared" si="10"/>
        <v/>
      </c>
      <c r="Z155" s="21" t="str">
        <f t="shared" si="11"/>
        <v/>
      </c>
    </row>
    <row r="156" spans="1:26" s="21" customFormat="1" ht="30" customHeight="1" x14ac:dyDescent="0.2">
      <c r="A156" s="24">
        <f t="shared" si="13"/>
        <v>151</v>
      </c>
      <c r="B156" s="73"/>
      <c r="C156" s="73"/>
      <c r="D156" s="74"/>
      <c r="E156" s="75"/>
      <c r="F156" s="76"/>
      <c r="G156" s="77"/>
      <c r="H156" s="77" t="str">
        <f t="shared" si="12"/>
        <v/>
      </c>
      <c r="I156" s="74"/>
      <c r="J156" s="76"/>
      <c r="K156" s="76" t="str">
        <f t="shared" si="10"/>
        <v/>
      </c>
      <c r="Z156" s="21" t="str">
        <f t="shared" si="11"/>
        <v/>
      </c>
    </row>
    <row r="157" spans="1:26" s="21" customFormat="1" ht="30" customHeight="1" x14ac:dyDescent="0.2">
      <c r="A157" s="24">
        <f t="shared" si="13"/>
        <v>152</v>
      </c>
      <c r="B157" s="73"/>
      <c r="C157" s="73"/>
      <c r="D157" s="74"/>
      <c r="E157" s="75"/>
      <c r="F157" s="76"/>
      <c r="G157" s="77"/>
      <c r="H157" s="77" t="str">
        <f t="shared" si="12"/>
        <v/>
      </c>
      <c r="I157" s="74"/>
      <c r="J157" s="76"/>
      <c r="K157" s="76" t="str">
        <f t="shared" si="10"/>
        <v/>
      </c>
      <c r="Z157" s="21" t="str">
        <f t="shared" si="11"/>
        <v/>
      </c>
    </row>
    <row r="158" spans="1:26" s="21" customFormat="1" ht="30" customHeight="1" x14ac:dyDescent="0.2">
      <c r="A158" s="24">
        <f t="shared" si="13"/>
        <v>153</v>
      </c>
      <c r="B158" s="73"/>
      <c r="C158" s="73"/>
      <c r="D158" s="74"/>
      <c r="E158" s="75"/>
      <c r="F158" s="76"/>
      <c r="G158" s="77"/>
      <c r="H158" s="77" t="str">
        <f t="shared" si="12"/>
        <v/>
      </c>
      <c r="I158" s="74"/>
      <c r="J158" s="76"/>
      <c r="K158" s="76" t="str">
        <f t="shared" si="10"/>
        <v/>
      </c>
      <c r="Z158" s="21" t="str">
        <f t="shared" si="11"/>
        <v/>
      </c>
    </row>
    <row r="159" spans="1:26" s="21" customFormat="1" ht="30" customHeight="1" x14ac:dyDescent="0.2">
      <c r="A159" s="24">
        <f t="shared" si="13"/>
        <v>154</v>
      </c>
      <c r="B159" s="73"/>
      <c r="C159" s="73"/>
      <c r="D159" s="74"/>
      <c r="E159" s="75"/>
      <c r="F159" s="76"/>
      <c r="G159" s="77"/>
      <c r="H159" s="77" t="str">
        <f t="shared" si="12"/>
        <v/>
      </c>
      <c r="I159" s="74"/>
      <c r="J159" s="76"/>
      <c r="K159" s="76" t="str">
        <f t="shared" si="10"/>
        <v/>
      </c>
      <c r="Z159" s="21" t="str">
        <f t="shared" si="11"/>
        <v/>
      </c>
    </row>
    <row r="160" spans="1:26" s="21" customFormat="1" ht="30" customHeight="1" x14ac:dyDescent="0.2">
      <c r="A160" s="24">
        <f t="shared" si="13"/>
        <v>155</v>
      </c>
      <c r="B160" s="73"/>
      <c r="C160" s="73"/>
      <c r="D160" s="74"/>
      <c r="E160" s="75"/>
      <c r="F160" s="76"/>
      <c r="G160" s="77"/>
      <c r="H160" s="77" t="str">
        <f t="shared" si="12"/>
        <v/>
      </c>
      <c r="I160" s="74"/>
      <c r="J160" s="76"/>
      <c r="K160" s="76" t="str">
        <f t="shared" si="10"/>
        <v/>
      </c>
      <c r="Z160" s="21" t="str">
        <f t="shared" si="11"/>
        <v/>
      </c>
    </row>
    <row r="161" spans="1:26" s="21" customFormat="1" ht="30" customHeight="1" x14ac:dyDescent="0.2">
      <c r="A161" s="24">
        <f t="shared" si="13"/>
        <v>156</v>
      </c>
      <c r="B161" s="73"/>
      <c r="C161" s="73"/>
      <c r="D161" s="74"/>
      <c r="E161" s="75"/>
      <c r="F161" s="76"/>
      <c r="G161" s="77"/>
      <c r="H161" s="77" t="str">
        <f t="shared" si="12"/>
        <v/>
      </c>
      <c r="I161" s="74"/>
      <c r="J161" s="76"/>
      <c r="K161" s="76" t="str">
        <f t="shared" si="10"/>
        <v/>
      </c>
      <c r="Z161" s="21" t="str">
        <f t="shared" si="11"/>
        <v/>
      </c>
    </row>
    <row r="162" spans="1:26" s="21" customFormat="1" ht="30" customHeight="1" x14ac:dyDescent="0.2">
      <c r="A162" s="24">
        <f t="shared" si="13"/>
        <v>157</v>
      </c>
      <c r="B162" s="73"/>
      <c r="C162" s="73"/>
      <c r="D162" s="74"/>
      <c r="E162" s="75"/>
      <c r="F162" s="76"/>
      <c r="G162" s="77"/>
      <c r="H162" s="77" t="str">
        <f t="shared" si="12"/>
        <v/>
      </c>
      <c r="I162" s="74"/>
      <c r="J162" s="76"/>
      <c r="K162" s="76" t="str">
        <f t="shared" si="10"/>
        <v/>
      </c>
      <c r="Z162" s="21" t="str">
        <f t="shared" si="11"/>
        <v/>
      </c>
    </row>
    <row r="163" spans="1:26" s="21" customFormat="1" ht="30" customHeight="1" x14ac:dyDescent="0.2">
      <c r="A163" s="24">
        <f t="shared" si="13"/>
        <v>158</v>
      </c>
      <c r="B163" s="73"/>
      <c r="C163" s="73"/>
      <c r="D163" s="74"/>
      <c r="E163" s="75"/>
      <c r="F163" s="76"/>
      <c r="G163" s="77"/>
      <c r="H163" s="77" t="str">
        <f t="shared" si="12"/>
        <v/>
      </c>
      <c r="I163" s="74"/>
      <c r="J163" s="76"/>
      <c r="K163" s="76" t="str">
        <f t="shared" si="10"/>
        <v/>
      </c>
      <c r="Z163" s="21" t="str">
        <f t="shared" si="11"/>
        <v/>
      </c>
    </row>
    <row r="164" spans="1:26" s="21" customFormat="1" ht="30" customHeight="1" x14ac:dyDescent="0.2">
      <c r="A164" s="24">
        <f t="shared" si="13"/>
        <v>159</v>
      </c>
      <c r="B164" s="73"/>
      <c r="C164" s="73"/>
      <c r="D164" s="74"/>
      <c r="E164" s="75"/>
      <c r="F164" s="76"/>
      <c r="G164" s="77"/>
      <c r="H164" s="77" t="str">
        <f t="shared" si="12"/>
        <v/>
      </c>
      <c r="I164" s="74"/>
      <c r="J164" s="76"/>
      <c r="K164" s="76" t="str">
        <f t="shared" si="10"/>
        <v/>
      </c>
      <c r="Z164" s="21" t="str">
        <f t="shared" si="11"/>
        <v/>
      </c>
    </row>
    <row r="165" spans="1:26" s="21" customFormat="1" ht="30" customHeight="1" x14ac:dyDescent="0.2">
      <c r="A165" s="24">
        <f t="shared" si="13"/>
        <v>160</v>
      </c>
      <c r="B165" s="73"/>
      <c r="C165" s="73"/>
      <c r="D165" s="74"/>
      <c r="E165" s="75"/>
      <c r="F165" s="76"/>
      <c r="G165" s="77"/>
      <c r="H165" s="77" t="str">
        <f t="shared" si="12"/>
        <v/>
      </c>
      <c r="I165" s="74"/>
      <c r="J165" s="76"/>
      <c r="K165" s="76" t="str">
        <f t="shared" si="10"/>
        <v/>
      </c>
      <c r="Z165" s="21" t="str">
        <f t="shared" si="11"/>
        <v/>
      </c>
    </row>
    <row r="166" spans="1:26" s="21" customFormat="1" ht="30" customHeight="1" x14ac:dyDescent="0.2">
      <c r="A166" s="24">
        <f t="shared" si="13"/>
        <v>161</v>
      </c>
      <c r="B166" s="73"/>
      <c r="C166" s="73"/>
      <c r="D166" s="74"/>
      <c r="E166" s="75"/>
      <c r="F166" s="76"/>
      <c r="G166" s="77"/>
      <c r="H166" s="77" t="str">
        <f t="shared" si="12"/>
        <v/>
      </c>
      <c r="I166" s="74"/>
      <c r="J166" s="76"/>
      <c r="K166" s="76" t="str">
        <f t="shared" si="10"/>
        <v/>
      </c>
      <c r="Z166" s="21" t="str">
        <f t="shared" ref="Z166:Z198" si="14">H166</f>
        <v/>
      </c>
    </row>
    <row r="167" spans="1:26" s="21" customFormat="1" ht="30" customHeight="1" x14ac:dyDescent="0.2">
      <c r="A167" s="24">
        <f t="shared" si="13"/>
        <v>162</v>
      </c>
      <c r="B167" s="73"/>
      <c r="C167" s="73"/>
      <c r="D167" s="74"/>
      <c r="E167" s="75"/>
      <c r="F167" s="76"/>
      <c r="G167" s="77"/>
      <c r="H167" s="77" t="str">
        <f t="shared" si="12"/>
        <v/>
      </c>
      <c r="I167" s="74"/>
      <c r="J167" s="76"/>
      <c r="K167" s="76" t="str">
        <f t="shared" si="10"/>
        <v/>
      </c>
      <c r="Z167" s="21" t="str">
        <f t="shared" si="14"/>
        <v/>
      </c>
    </row>
    <row r="168" spans="1:26" s="21" customFormat="1" ht="30" customHeight="1" x14ac:dyDescent="0.2">
      <c r="A168" s="24">
        <f t="shared" si="13"/>
        <v>163</v>
      </c>
      <c r="B168" s="73"/>
      <c r="C168" s="73"/>
      <c r="D168" s="74"/>
      <c r="E168" s="75"/>
      <c r="F168" s="76"/>
      <c r="G168" s="77"/>
      <c r="H168" s="77" t="str">
        <f t="shared" si="12"/>
        <v/>
      </c>
      <c r="I168" s="74"/>
      <c r="J168" s="76"/>
      <c r="K168" s="76" t="str">
        <f t="shared" si="10"/>
        <v/>
      </c>
      <c r="Z168" s="21" t="str">
        <f t="shared" si="14"/>
        <v/>
      </c>
    </row>
    <row r="169" spans="1:26" s="21" customFormat="1" ht="30" customHeight="1" x14ac:dyDescent="0.2">
      <c r="A169" s="24">
        <f t="shared" si="13"/>
        <v>164</v>
      </c>
      <c r="B169" s="73"/>
      <c r="C169" s="73"/>
      <c r="D169" s="74"/>
      <c r="E169" s="75"/>
      <c r="F169" s="76"/>
      <c r="G169" s="77"/>
      <c r="H169" s="77" t="str">
        <f t="shared" si="12"/>
        <v/>
      </c>
      <c r="I169" s="74"/>
      <c r="J169" s="76"/>
      <c r="K169" s="76" t="str">
        <f t="shared" si="10"/>
        <v/>
      </c>
      <c r="Z169" s="21" t="str">
        <f t="shared" si="14"/>
        <v/>
      </c>
    </row>
    <row r="170" spans="1:26" s="21" customFormat="1" ht="30" customHeight="1" x14ac:dyDescent="0.2">
      <c r="A170" s="24">
        <f t="shared" si="13"/>
        <v>165</v>
      </c>
      <c r="B170" s="73"/>
      <c r="C170" s="73"/>
      <c r="D170" s="74"/>
      <c r="E170" s="75"/>
      <c r="F170" s="76"/>
      <c r="G170" s="77"/>
      <c r="H170" s="77" t="str">
        <f t="shared" si="12"/>
        <v/>
      </c>
      <c r="I170" s="74"/>
      <c r="J170" s="76"/>
      <c r="K170" s="76" t="str">
        <f t="shared" si="10"/>
        <v/>
      </c>
      <c r="Z170" s="21" t="str">
        <f t="shared" si="14"/>
        <v/>
      </c>
    </row>
    <row r="171" spans="1:26" s="21" customFormat="1" ht="30" customHeight="1" x14ac:dyDescent="0.2">
      <c r="A171" s="24">
        <f t="shared" si="13"/>
        <v>166</v>
      </c>
      <c r="B171" s="73"/>
      <c r="C171" s="73"/>
      <c r="D171" s="74"/>
      <c r="E171" s="75"/>
      <c r="F171" s="76"/>
      <c r="G171" s="77"/>
      <c r="H171" s="77" t="str">
        <f t="shared" si="12"/>
        <v/>
      </c>
      <c r="I171" s="74"/>
      <c r="J171" s="76"/>
      <c r="K171" s="76" t="str">
        <f t="shared" si="10"/>
        <v/>
      </c>
      <c r="Z171" s="21" t="str">
        <f t="shared" si="14"/>
        <v/>
      </c>
    </row>
    <row r="172" spans="1:26" s="21" customFormat="1" ht="30" customHeight="1" x14ac:dyDescent="0.2">
      <c r="A172" s="24">
        <f t="shared" si="13"/>
        <v>167</v>
      </c>
      <c r="B172" s="73"/>
      <c r="C172" s="73"/>
      <c r="D172" s="74"/>
      <c r="E172" s="75"/>
      <c r="F172" s="76"/>
      <c r="G172" s="77"/>
      <c r="H172" s="77" t="str">
        <f t="shared" si="12"/>
        <v/>
      </c>
      <c r="I172" s="74"/>
      <c r="J172" s="76"/>
      <c r="K172" s="76" t="str">
        <f t="shared" si="10"/>
        <v/>
      </c>
      <c r="Z172" s="21" t="str">
        <f t="shared" si="14"/>
        <v/>
      </c>
    </row>
    <row r="173" spans="1:26" s="21" customFormat="1" ht="30" customHeight="1" x14ac:dyDescent="0.2">
      <c r="A173" s="24">
        <f t="shared" si="13"/>
        <v>168</v>
      </c>
      <c r="B173" s="73"/>
      <c r="C173" s="73"/>
      <c r="D173" s="74"/>
      <c r="E173" s="75"/>
      <c r="F173" s="76"/>
      <c r="G173" s="77"/>
      <c r="H173" s="77" t="str">
        <f t="shared" si="12"/>
        <v/>
      </c>
      <c r="I173" s="74"/>
      <c r="J173" s="76"/>
      <c r="K173" s="76" t="str">
        <f t="shared" si="10"/>
        <v/>
      </c>
      <c r="Z173" s="21" t="str">
        <f t="shared" si="14"/>
        <v/>
      </c>
    </row>
    <row r="174" spans="1:26" s="21" customFormat="1" ht="30" customHeight="1" x14ac:dyDescent="0.2">
      <c r="A174" s="24">
        <f t="shared" si="13"/>
        <v>169</v>
      </c>
      <c r="B174" s="73"/>
      <c r="C174" s="73"/>
      <c r="D174" s="74"/>
      <c r="E174" s="75"/>
      <c r="F174" s="76"/>
      <c r="G174" s="77"/>
      <c r="H174" s="77" t="str">
        <f t="shared" si="12"/>
        <v/>
      </c>
      <c r="I174" s="74"/>
      <c r="J174" s="76"/>
      <c r="K174" s="76" t="str">
        <f t="shared" si="10"/>
        <v/>
      </c>
      <c r="Z174" s="21" t="str">
        <f t="shared" si="14"/>
        <v/>
      </c>
    </row>
    <row r="175" spans="1:26" s="21" customFormat="1" ht="30" customHeight="1" x14ac:dyDescent="0.2">
      <c r="A175" s="24">
        <f t="shared" si="13"/>
        <v>170</v>
      </c>
      <c r="B175" s="73"/>
      <c r="C175" s="73"/>
      <c r="D175" s="74"/>
      <c r="E175" s="75"/>
      <c r="F175" s="76"/>
      <c r="G175" s="77"/>
      <c r="H175" s="77" t="str">
        <f t="shared" si="12"/>
        <v/>
      </c>
      <c r="I175" s="74"/>
      <c r="J175" s="76"/>
      <c r="K175" s="76" t="str">
        <f t="shared" si="10"/>
        <v/>
      </c>
      <c r="Z175" s="21" t="str">
        <f t="shared" si="14"/>
        <v/>
      </c>
    </row>
    <row r="176" spans="1:26" s="21" customFormat="1" ht="30" customHeight="1" x14ac:dyDescent="0.2">
      <c r="A176" s="24">
        <f t="shared" si="13"/>
        <v>171</v>
      </c>
      <c r="B176" s="73"/>
      <c r="C176" s="73"/>
      <c r="D176" s="74"/>
      <c r="E176" s="75"/>
      <c r="F176" s="76"/>
      <c r="G176" s="77"/>
      <c r="H176" s="77" t="str">
        <f t="shared" si="12"/>
        <v/>
      </c>
      <c r="I176" s="74"/>
      <c r="J176" s="76"/>
      <c r="K176" s="76" t="str">
        <f t="shared" si="10"/>
        <v/>
      </c>
      <c r="Z176" s="21" t="str">
        <f t="shared" si="14"/>
        <v/>
      </c>
    </row>
    <row r="177" spans="1:26" s="21" customFormat="1" ht="30" customHeight="1" x14ac:dyDescent="0.2">
      <c r="A177" s="24">
        <f t="shared" si="13"/>
        <v>172</v>
      </c>
      <c r="B177" s="73"/>
      <c r="C177" s="73"/>
      <c r="D177" s="74"/>
      <c r="E177" s="75"/>
      <c r="F177" s="76"/>
      <c r="G177" s="77"/>
      <c r="H177" s="77" t="str">
        <f t="shared" si="12"/>
        <v/>
      </c>
      <c r="I177" s="74"/>
      <c r="J177" s="76"/>
      <c r="K177" s="76" t="str">
        <f t="shared" si="10"/>
        <v/>
      </c>
      <c r="Z177" s="21" t="str">
        <f t="shared" si="14"/>
        <v/>
      </c>
    </row>
    <row r="178" spans="1:26" s="21" customFormat="1" ht="30" customHeight="1" x14ac:dyDescent="0.2">
      <c r="A178" s="24">
        <f t="shared" si="13"/>
        <v>173</v>
      </c>
      <c r="B178" s="73"/>
      <c r="C178" s="73"/>
      <c r="D178" s="74"/>
      <c r="E178" s="75"/>
      <c r="F178" s="76"/>
      <c r="G178" s="77"/>
      <c r="H178" s="77" t="str">
        <f t="shared" si="12"/>
        <v/>
      </c>
      <c r="I178" s="74"/>
      <c r="J178" s="76"/>
      <c r="K178" s="76" t="str">
        <f t="shared" si="10"/>
        <v/>
      </c>
      <c r="Z178" s="21" t="str">
        <f t="shared" si="14"/>
        <v/>
      </c>
    </row>
    <row r="179" spans="1:26" s="21" customFormat="1" ht="30" customHeight="1" x14ac:dyDescent="0.2">
      <c r="A179" s="24">
        <f t="shared" si="13"/>
        <v>174</v>
      </c>
      <c r="B179" s="73"/>
      <c r="C179" s="73"/>
      <c r="D179" s="74"/>
      <c r="E179" s="75"/>
      <c r="F179" s="76"/>
      <c r="G179" s="77"/>
      <c r="H179" s="77" t="str">
        <f t="shared" si="12"/>
        <v/>
      </c>
      <c r="I179" s="74"/>
      <c r="J179" s="76"/>
      <c r="K179" s="76" t="str">
        <f t="shared" si="10"/>
        <v/>
      </c>
      <c r="Z179" s="21" t="str">
        <f t="shared" si="14"/>
        <v/>
      </c>
    </row>
    <row r="180" spans="1:26" s="21" customFormat="1" ht="30" customHeight="1" x14ac:dyDescent="0.2">
      <c r="A180" s="24">
        <f t="shared" si="13"/>
        <v>175</v>
      </c>
      <c r="B180" s="73"/>
      <c r="C180" s="73"/>
      <c r="D180" s="74"/>
      <c r="E180" s="75"/>
      <c r="F180" s="76"/>
      <c r="G180" s="77"/>
      <c r="H180" s="77" t="str">
        <f t="shared" si="12"/>
        <v/>
      </c>
      <c r="I180" s="74"/>
      <c r="J180" s="76"/>
      <c r="K180" s="76" t="str">
        <f t="shared" si="10"/>
        <v/>
      </c>
      <c r="Z180" s="21" t="str">
        <f t="shared" si="14"/>
        <v/>
      </c>
    </row>
    <row r="181" spans="1:26" s="21" customFormat="1" ht="30" customHeight="1" x14ac:dyDescent="0.2">
      <c r="A181" s="24">
        <f t="shared" si="13"/>
        <v>176</v>
      </c>
      <c r="B181" s="73"/>
      <c r="C181" s="73"/>
      <c r="D181" s="74"/>
      <c r="E181" s="75"/>
      <c r="F181" s="76"/>
      <c r="G181" s="77"/>
      <c r="H181" s="77" t="str">
        <f t="shared" si="12"/>
        <v/>
      </c>
      <c r="I181" s="74"/>
      <c r="J181" s="76"/>
      <c r="K181" s="76" t="str">
        <f t="shared" si="10"/>
        <v/>
      </c>
      <c r="Z181" s="21" t="str">
        <f t="shared" si="14"/>
        <v/>
      </c>
    </row>
    <row r="182" spans="1:26" s="21" customFormat="1" ht="30" customHeight="1" x14ac:dyDescent="0.2">
      <c r="A182" s="24">
        <f t="shared" si="13"/>
        <v>177</v>
      </c>
      <c r="B182" s="73"/>
      <c r="C182" s="73"/>
      <c r="D182" s="74"/>
      <c r="E182" s="75"/>
      <c r="F182" s="76"/>
      <c r="G182" s="77"/>
      <c r="H182" s="77" t="str">
        <f t="shared" si="12"/>
        <v/>
      </c>
      <c r="I182" s="74"/>
      <c r="J182" s="76"/>
      <c r="K182" s="76" t="str">
        <f t="shared" si="10"/>
        <v/>
      </c>
      <c r="Z182" s="21" t="str">
        <f t="shared" si="14"/>
        <v/>
      </c>
    </row>
    <row r="183" spans="1:26" s="21" customFormat="1" ht="30" customHeight="1" x14ac:dyDescent="0.2">
      <c r="A183" s="24">
        <f t="shared" si="13"/>
        <v>178</v>
      </c>
      <c r="B183" s="73"/>
      <c r="C183" s="73"/>
      <c r="D183" s="74"/>
      <c r="E183" s="75"/>
      <c r="F183" s="76"/>
      <c r="G183" s="77"/>
      <c r="H183" s="77" t="str">
        <f t="shared" si="12"/>
        <v/>
      </c>
      <c r="I183" s="74"/>
      <c r="J183" s="76"/>
      <c r="K183" s="76" t="str">
        <f t="shared" si="10"/>
        <v/>
      </c>
      <c r="Z183" s="21" t="str">
        <f t="shared" si="14"/>
        <v/>
      </c>
    </row>
    <row r="184" spans="1:26" s="21" customFormat="1" ht="30" customHeight="1" x14ac:dyDescent="0.2">
      <c r="A184" s="24">
        <f t="shared" si="13"/>
        <v>179</v>
      </c>
      <c r="B184" s="73"/>
      <c r="C184" s="73"/>
      <c r="D184" s="74"/>
      <c r="E184" s="75"/>
      <c r="F184" s="76"/>
      <c r="G184" s="77"/>
      <c r="H184" s="77" t="str">
        <f t="shared" si="12"/>
        <v/>
      </c>
      <c r="I184" s="74"/>
      <c r="J184" s="76"/>
      <c r="K184" s="76" t="str">
        <f t="shared" si="10"/>
        <v/>
      </c>
      <c r="Z184" s="21" t="str">
        <f t="shared" si="14"/>
        <v/>
      </c>
    </row>
    <row r="185" spans="1:26" s="21" customFormat="1" ht="30" customHeight="1" x14ac:dyDescent="0.2">
      <c r="A185" s="24">
        <f t="shared" si="13"/>
        <v>180</v>
      </c>
      <c r="B185" s="73"/>
      <c r="C185" s="73"/>
      <c r="D185" s="74"/>
      <c r="E185" s="75"/>
      <c r="F185" s="76"/>
      <c r="G185" s="77"/>
      <c r="H185" s="77" t="str">
        <f t="shared" si="12"/>
        <v/>
      </c>
      <c r="I185" s="74"/>
      <c r="J185" s="76"/>
      <c r="K185" s="76" t="str">
        <f t="shared" si="10"/>
        <v/>
      </c>
      <c r="Z185" s="21" t="str">
        <f t="shared" si="14"/>
        <v/>
      </c>
    </row>
    <row r="186" spans="1:26" s="21" customFormat="1" ht="30" customHeight="1" x14ac:dyDescent="0.2">
      <c r="A186" s="24">
        <f t="shared" si="13"/>
        <v>181</v>
      </c>
      <c r="B186" s="73"/>
      <c r="C186" s="73"/>
      <c r="D186" s="74"/>
      <c r="E186" s="75"/>
      <c r="F186" s="76"/>
      <c r="G186" s="77"/>
      <c r="H186" s="77" t="str">
        <f t="shared" si="12"/>
        <v/>
      </c>
      <c r="I186" s="74"/>
      <c r="J186" s="76"/>
      <c r="K186" s="76" t="str">
        <f t="shared" si="10"/>
        <v/>
      </c>
      <c r="Z186" s="21" t="str">
        <f t="shared" si="14"/>
        <v/>
      </c>
    </row>
    <row r="187" spans="1:26" s="21" customFormat="1" ht="30" customHeight="1" x14ac:dyDescent="0.2">
      <c r="A187" s="24">
        <f t="shared" si="13"/>
        <v>182</v>
      </c>
      <c r="B187" s="73"/>
      <c r="C187" s="73"/>
      <c r="D187" s="74"/>
      <c r="E187" s="75"/>
      <c r="F187" s="76"/>
      <c r="G187" s="77"/>
      <c r="H187" s="77" t="str">
        <f t="shared" si="12"/>
        <v/>
      </c>
      <c r="I187" s="74"/>
      <c r="J187" s="76"/>
      <c r="K187" s="76" t="str">
        <f t="shared" si="10"/>
        <v/>
      </c>
      <c r="Z187" s="21" t="str">
        <f t="shared" si="14"/>
        <v/>
      </c>
    </row>
    <row r="188" spans="1:26" s="21" customFormat="1" ht="30" customHeight="1" x14ac:dyDescent="0.2">
      <c r="A188" s="24">
        <f t="shared" si="13"/>
        <v>183</v>
      </c>
      <c r="B188" s="73"/>
      <c r="C188" s="73"/>
      <c r="D188" s="74"/>
      <c r="E188" s="75"/>
      <c r="F188" s="76"/>
      <c r="G188" s="77"/>
      <c r="H188" s="77" t="str">
        <f t="shared" si="12"/>
        <v/>
      </c>
      <c r="I188" s="74"/>
      <c r="J188" s="76"/>
      <c r="K188" s="76" t="str">
        <f t="shared" si="10"/>
        <v/>
      </c>
      <c r="Z188" s="21" t="str">
        <f t="shared" si="14"/>
        <v/>
      </c>
    </row>
    <row r="189" spans="1:26" s="21" customFormat="1" ht="30" customHeight="1" x14ac:dyDescent="0.2">
      <c r="A189" s="24">
        <f t="shared" si="13"/>
        <v>184</v>
      </c>
      <c r="B189" s="73"/>
      <c r="C189" s="73"/>
      <c r="D189" s="74"/>
      <c r="E189" s="75"/>
      <c r="F189" s="76"/>
      <c r="G189" s="77"/>
      <c r="H189" s="77" t="str">
        <f t="shared" si="12"/>
        <v/>
      </c>
      <c r="I189" s="74"/>
      <c r="J189" s="76"/>
      <c r="K189" s="76" t="str">
        <f t="shared" si="10"/>
        <v/>
      </c>
      <c r="Z189" s="21" t="str">
        <f t="shared" si="14"/>
        <v/>
      </c>
    </row>
    <row r="190" spans="1:26" s="21" customFormat="1" ht="30" customHeight="1" x14ac:dyDescent="0.2">
      <c r="A190" s="24">
        <f t="shared" si="13"/>
        <v>185</v>
      </c>
      <c r="B190" s="73"/>
      <c r="C190" s="73"/>
      <c r="D190" s="74"/>
      <c r="E190" s="75"/>
      <c r="F190" s="76"/>
      <c r="G190" s="77"/>
      <c r="H190" s="77" t="str">
        <f t="shared" si="12"/>
        <v/>
      </c>
      <c r="I190" s="74"/>
      <c r="J190" s="76"/>
      <c r="K190" s="76" t="str">
        <f t="shared" si="10"/>
        <v/>
      </c>
      <c r="Z190" s="21" t="str">
        <f t="shared" si="14"/>
        <v/>
      </c>
    </row>
    <row r="191" spans="1:26" s="21" customFormat="1" ht="30" customHeight="1" x14ac:dyDescent="0.2">
      <c r="A191" s="24">
        <f t="shared" si="13"/>
        <v>186</v>
      </c>
      <c r="B191" s="73"/>
      <c r="C191" s="73"/>
      <c r="D191" s="74"/>
      <c r="E191" s="75"/>
      <c r="F191" s="76"/>
      <c r="G191" s="77"/>
      <c r="H191" s="77" t="str">
        <f t="shared" si="12"/>
        <v/>
      </c>
      <c r="I191" s="74"/>
      <c r="J191" s="76"/>
      <c r="K191" s="76" t="str">
        <f t="shared" si="10"/>
        <v/>
      </c>
      <c r="Z191" s="21" t="str">
        <f t="shared" si="14"/>
        <v/>
      </c>
    </row>
    <row r="192" spans="1:26" s="21" customFormat="1" ht="30" customHeight="1" x14ac:dyDescent="0.2">
      <c r="A192" s="24">
        <f t="shared" si="13"/>
        <v>187</v>
      </c>
      <c r="B192" s="73"/>
      <c r="C192" s="73"/>
      <c r="D192" s="74"/>
      <c r="E192" s="75"/>
      <c r="F192" s="76"/>
      <c r="G192" s="77"/>
      <c r="H192" s="77" t="str">
        <f t="shared" si="12"/>
        <v/>
      </c>
      <c r="I192" s="74"/>
      <c r="J192" s="76"/>
      <c r="K192" s="76" t="str">
        <f t="shared" si="10"/>
        <v/>
      </c>
      <c r="Z192" s="21" t="str">
        <f t="shared" si="14"/>
        <v/>
      </c>
    </row>
    <row r="193" spans="1:26" s="21" customFormat="1" ht="30" customHeight="1" x14ac:dyDescent="0.2">
      <c r="A193" s="24">
        <f t="shared" si="13"/>
        <v>188</v>
      </c>
      <c r="B193" s="73"/>
      <c r="C193" s="73"/>
      <c r="D193" s="74"/>
      <c r="E193" s="75"/>
      <c r="F193" s="76"/>
      <c r="G193" s="77"/>
      <c r="H193" s="77" t="str">
        <f t="shared" si="12"/>
        <v/>
      </c>
      <c r="I193" s="74"/>
      <c r="J193" s="76"/>
      <c r="K193" s="76" t="str">
        <f t="shared" si="10"/>
        <v/>
      </c>
      <c r="Z193" s="21" t="str">
        <f t="shared" si="14"/>
        <v/>
      </c>
    </row>
    <row r="194" spans="1:26" s="21" customFormat="1" ht="30" customHeight="1" x14ac:dyDescent="0.2">
      <c r="A194" s="24">
        <f t="shared" si="13"/>
        <v>189</v>
      </c>
      <c r="B194" s="73"/>
      <c r="C194" s="73"/>
      <c r="D194" s="74"/>
      <c r="E194" s="75"/>
      <c r="F194" s="76"/>
      <c r="G194" s="77"/>
      <c r="H194" s="77" t="str">
        <f t="shared" si="12"/>
        <v/>
      </c>
      <c r="I194" s="74"/>
      <c r="J194" s="76"/>
      <c r="K194" s="76" t="str">
        <f t="shared" si="10"/>
        <v/>
      </c>
      <c r="Z194" s="21" t="str">
        <f t="shared" si="14"/>
        <v/>
      </c>
    </row>
    <row r="195" spans="1:26" s="21" customFormat="1" ht="30" customHeight="1" x14ac:dyDescent="0.2">
      <c r="A195" s="24">
        <f t="shared" si="13"/>
        <v>190</v>
      </c>
      <c r="B195" s="73"/>
      <c r="C195" s="73"/>
      <c r="D195" s="74"/>
      <c r="E195" s="75"/>
      <c r="F195" s="76"/>
      <c r="G195" s="77"/>
      <c r="H195" s="77" t="str">
        <f t="shared" si="12"/>
        <v/>
      </c>
      <c r="I195" s="74"/>
      <c r="J195" s="76"/>
      <c r="K195" s="76" t="str">
        <f t="shared" si="10"/>
        <v/>
      </c>
      <c r="Z195" s="21" t="str">
        <f t="shared" si="14"/>
        <v/>
      </c>
    </row>
    <row r="196" spans="1:26" s="21" customFormat="1" ht="30" customHeight="1" x14ac:dyDescent="0.2">
      <c r="A196" s="24">
        <f t="shared" si="13"/>
        <v>191</v>
      </c>
      <c r="B196" s="73"/>
      <c r="C196" s="73"/>
      <c r="D196" s="74"/>
      <c r="E196" s="75"/>
      <c r="F196" s="76"/>
      <c r="G196" s="77"/>
      <c r="H196" s="77" t="str">
        <f t="shared" si="12"/>
        <v/>
      </c>
      <c r="I196" s="74"/>
      <c r="J196" s="76"/>
      <c r="K196" s="76" t="str">
        <f t="shared" si="10"/>
        <v/>
      </c>
      <c r="Z196" s="21" t="str">
        <f t="shared" si="14"/>
        <v/>
      </c>
    </row>
    <row r="197" spans="1:26" s="21" customFormat="1" ht="30" customHeight="1" x14ac:dyDescent="0.2">
      <c r="A197" s="24">
        <f t="shared" si="13"/>
        <v>192</v>
      </c>
      <c r="B197" s="73"/>
      <c r="C197" s="73"/>
      <c r="D197" s="74"/>
      <c r="E197" s="75"/>
      <c r="F197" s="76"/>
      <c r="G197" s="77"/>
      <c r="H197" s="77" t="str">
        <f t="shared" si="12"/>
        <v/>
      </c>
      <c r="I197" s="74"/>
      <c r="J197" s="76"/>
      <c r="K197" s="76" t="str">
        <f t="shared" si="10"/>
        <v/>
      </c>
      <c r="Z197" s="21" t="str">
        <f t="shared" si="14"/>
        <v/>
      </c>
    </row>
    <row r="198" spans="1:26" s="21" customFormat="1" ht="30" customHeight="1" x14ac:dyDescent="0.2">
      <c r="A198" s="24">
        <f t="shared" si="13"/>
        <v>193</v>
      </c>
      <c r="B198" s="73"/>
      <c r="C198" s="73"/>
      <c r="D198" s="74"/>
      <c r="E198" s="75"/>
      <c r="F198" s="76"/>
      <c r="G198" s="77"/>
      <c r="H198" s="77" t="str">
        <f t="shared" si="12"/>
        <v/>
      </c>
      <c r="I198" s="74"/>
      <c r="J198" s="76"/>
      <c r="K198" s="76" t="str">
        <f t="shared" ref="K198:K201" si="15">IF(J198="","",IF(J198="سلفة","اكتب إسم الموظف",IF(J198="آجل","اكتب إسم المورد",IF(J198="نقدي","-",""))))</f>
        <v/>
      </c>
      <c r="Z198" s="21" t="str">
        <f t="shared" si="14"/>
        <v/>
      </c>
    </row>
    <row r="199" spans="1:26" s="21" customFormat="1" ht="30" customHeight="1" x14ac:dyDescent="0.2">
      <c r="A199" s="24">
        <f t="shared" si="13"/>
        <v>194</v>
      </c>
      <c r="B199" s="73"/>
      <c r="C199" s="73"/>
      <c r="D199" s="74"/>
      <c r="E199" s="75"/>
      <c r="F199" s="76"/>
      <c r="G199" s="77"/>
      <c r="H199" s="77" t="str">
        <f t="shared" ref="H199:H200" si="16">IF(G199="","",F199*G199)</f>
        <v/>
      </c>
      <c r="I199" s="74"/>
      <c r="J199" s="76"/>
      <c r="K199" s="76" t="str">
        <f t="shared" si="15"/>
        <v/>
      </c>
      <c r="Z199" s="21" t="str">
        <f t="shared" ref="Z199:Z200" si="17">H199</f>
        <v/>
      </c>
    </row>
    <row r="200" spans="1:26" s="21" customFormat="1" ht="30" customHeight="1" x14ac:dyDescent="0.2">
      <c r="A200" s="24">
        <f t="shared" ref="A200" si="18">A199+1</f>
        <v>195</v>
      </c>
      <c r="B200" s="73"/>
      <c r="C200" s="73"/>
      <c r="D200" s="74"/>
      <c r="E200" s="75"/>
      <c r="F200" s="76"/>
      <c r="G200" s="77"/>
      <c r="H200" s="77" t="str">
        <f t="shared" si="16"/>
        <v/>
      </c>
      <c r="I200" s="74"/>
      <c r="J200" s="76"/>
      <c r="K200" s="76" t="str">
        <f t="shared" si="15"/>
        <v/>
      </c>
      <c r="Z200" s="21" t="str">
        <f t="shared" si="17"/>
        <v/>
      </c>
    </row>
    <row r="201" spans="1:26" ht="20" x14ac:dyDescent="0.15">
      <c r="B201" s="13" t="s">
        <v>14</v>
      </c>
      <c r="C201" s="13" t="s">
        <v>14</v>
      </c>
      <c r="D201" s="13" t="s">
        <v>14</v>
      </c>
      <c r="E201" s="13" t="s">
        <v>14</v>
      </c>
      <c r="F201" s="4" t="s">
        <v>14</v>
      </c>
      <c r="G201" s="4" t="s">
        <v>14</v>
      </c>
      <c r="H201" s="4" t="s">
        <v>14</v>
      </c>
      <c r="I201" s="13" t="s">
        <v>14</v>
      </c>
      <c r="J201" s="13" t="s">
        <v>14</v>
      </c>
      <c r="K201" s="27" t="str">
        <f t="shared" si="15"/>
        <v/>
      </c>
      <c r="L201" t="s">
        <v>14</v>
      </c>
      <c r="M201" t="s">
        <v>14</v>
      </c>
      <c r="N201" t="s">
        <v>14</v>
      </c>
      <c r="O201" t="s">
        <v>14</v>
      </c>
      <c r="P201" t="s">
        <v>14</v>
      </c>
      <c r="Q201" t="s">
        <v>14</v>
      </c>
      <c r="R201" t="s">
        <v>14</v>
      </c>
      <c r="S201" t="s">
        <v>14</v>
      </c>
      <c r="T201" t="s">
        <v>14</v>
      </c>
      <c r="U201" t="s">
        <v>14</v>
      </c>
      <c r="V201" t="s">
        <v>14</v>
      </c>
      <c r="W201" t="s">
        <v>14</v>
      </c>
      <c r="X201" t="s">
        <v>14</v>
      </c>
      <c r="Y201" t="s">
        <v>14</v>
      </c>
      <c r="Z201" t="s">
        <v>14</v>
      </c>
    </row>
  </sheetData>
  <sheetProtection algorithmName="SHA-512" hashValue="iMgbtTRSn9cPl0MAbEJcI/OrHG+4RXgg7PzPXrUuMpuXaMOuhVoRKNdA6iOUgps0gdaHoOthqlsAEm0wgdjjKA==" saltValue="YHPRPjHswk8I8x2aApyH1A==" spinCount="100000" sheet="1" objects="1" scenarios="1"/>
  <dataValidations count="3">
    <dataValidation type="list" allowBlank="1" showInputMessage="1" showErrorMessage="1" sqref="K6:K201" xr:uid="{00000000-0002-0000-0100-000000000000}">
      <formula1>IF(J6="آجل",supp,Employees)</formula1>
    </dataValidation>
    <dataValidation type="list" showInputMessage="1" showErrorMessage="1" errorTitle="انتبه !" error="اختر من القائمة" prompt="أكتب إسم المشروع الذي تم شراء المواد له،_x000a_" sqref="C6:C200" xr:uid="{00000000-0002-0000-0100-000001000000}">
      <formula1>projects</formula1>
    </dataValidation>
    <dataValidation type="list" showInputMessage="1" showErrorMessage="1" errorTitle="خطأ في الإدخال" error="اختر من القائمة" prompt="اختر من القائمة" sqref="J6:J200" xr:uid="{00000000-0002-0000-0100-000003000000}">
      <formula1>pay</formula1>
    </dataValidation>
  </dataValidations>
  <pageMargins left="0.26" right="0.25" top="0.75" bottom="0.75" header="0.3" footer="0.3"/>
  <pageSetup paperSize="9" scale="52" orientation="portrait" horizontalDpi="0" verticalDpi="0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5:X201"/>
  <sheetViews>
    <sheetView showGridLines="0" showRowColHeaders="0" rightToLeft="1" zoomScaleNormal="100" workbookViewId="0">
      <pane ySplit="5" topLeftCell="A6" activePane="bottomLeft" state="frozen"/>
      <selection pane="bottomLeft" activeCell="I9" sqref="I9"/>
    </sheetView>
  </sheetViews>
  <sheetFormatPr baseColWidth="10" defaultColWidth="8.83203125" defaultRowHeight="14" x14ac:dyDescent="0.15"/>
  <cols>
    <col min="1" max="1" width="6" customWidth="1"/>
    <col min="2" max="2" width="50.33203125" style="13" customWidth="1"/>
    <col min="3" max="3" width="5.1640625" style="13" customWidth="1"/>
    <col min="4" max="4" width="20.1640625" style="13" customWidth="1"/>
    <col min="5" max="5" width="5.1640625" style="7" customWidth="1"/>
    <col min="6" max="6" width="18.83203125" style="3" customWidth="1"/>
    <col min="7" max="7" width="3.33203125" style="7" customWidth="1"/>
    <col min="8" max="8" width="14.5" style="7" customWidth="1"/>
    <col min="9" max="9" width="19.6640625" style="7" customWidth="1"/>
    <col min="14" max="14" width="8.83203125" hidden="1" customWidth="1"/>
    <col min="18" max="18" width="3.1640625" customWidth="1"/>
    <col min="19" max="19" width="8.83203125" customWidth="1"/>
    <col min="20" max="20" width="0.1640625" customWidth="1"/>
    <col min="21" max="23" width="8.83203125" customWidth="1"/>
    <col min="24" max="24" width="0" hidden="1" customWidth="1"/>
  </cols>
  <sheetData>
    <row r="5" spans="1:24" s="2" customFormat="1" ht="29" customHeight="1" x14ac:dyDescent="0.2">
      <c r="B5" s="28" t="s">
        <v>4</v>
      </c>
      <c r="C5" s="29"/>
      <c r="D5" s="28" t="s">
        <v>5</v>
      </c>
      <c r="E5" s="29"/>
      <c r="F5" s="28" t="s">
        <v>20</v>
      </c>
      <c r="G5" s="29"/>
      <c r="H5" s="28" t="s">
        <v>0</v>
      </c>
      <c r="I5" s="28" t="s">
        <v>25</v>
      </c>
    </row>
    <row r="6" spans="1:24" s="15" customFormat="1" ht="30" customHeight="1" x14ac:dyDescent="0.2">
      <c r="A6" s="22">
        <v>1</v>
      </c>
      <c r="B6" s="78" t="s">
        <v>71</v>
      </c>
      <c r="C6" s="53"/>
      <c r="D6" s="52">
        <v>45383</v>
      </c>
      <c r="E6" s="57"/>
      <c r="F6" s="79">
        <v>4000</v>
      </c>
      <c r="G6" s="57"/>
      <c r="H6" s="69" t="s">
        <v>17</v>
      </c>
      <c r="I6" s="69" t="str">
        <f>IF(H6="","",IF(H6="سلفة","اكتب إسم الموظف",IF(H6="نقدي","-","")))</f>
        <v>-</v>
      </c>
      <c r="N6" s="23">
        <f>F6</f>
        <v>4000</v>
      </c>
      <c r="X6" s="15">
        <f>F6</f>
        <v>4000</v>
      </c>
    </row>
    <row r="7" spans="1:24" s="15" customFormat="1" ht="30" customHeight="1" x14ac:dyDescent="0.2">
      <c r="A7" s="22">
        <f>A6+1</f>
        <v>2</v>
      </c>
      <c r="B7" s="78" t="s">
        <v>43</v>
      </c>
      <c r="C7" s="53"/>
      <c r="D7" s="52">
        <v>45384</v>
      </c>
      <c r="E7" s="57"/>
      <c r="F7" s="79">
        <v>25</v>
      </c>
      <c r="G7" s="57"/>
      <c r="H7" s="69" t="s">
        <v>19</v>
      </c>
      <c r="I7" s="69" t="s">
        <v>60</v>
      </c>
      <c r="N7" s="23">
        <f t="shared" ref="N7:N70" si="0">F7</f>
        <v>25</v>
      </c>
      <c r="X7" s="15">
        <f t="shared" ref="X7:X70" si="1">F7</f>
        <v>25</v>
      </c>
    </row>
    <row r="8" spans="1:24" s="15" customFormat="1" ht="30" customHeight="1" x14ac:dyDescent="0.2">
      <c r="A8" s="22">
        <f t="shared" ref="A8:A71" si="2">A7+1</f>
        <v>3</v>
      </c>
      <c r="B8" s="78"/>
      <c r="C8" s="53"/>
      <c r="D8" s="52"/>
      <c r="E8" s="57"/>
      <c r="F8" s="79"/>
      <c r="G8" s="57"/>
      <c r="H8" s="69" t="s">
        <v>19</v>
      </c>
      <c r="I8" s="69" t="str">
        <f t="shared" ref="I8:I70" si="3">IF(H8="","",IF(H8="سلفة","اكتب إسم الموظف",IF(H8="نقدي","-","")))</f>
        <v>اكتب إسم الموظف</v>
      </c>
      <c r="N8" s="23">
        <f t="shared" si="0"/>
        <v>0</v>
      </c>
      <c r="X8" s="15">
        <f t="shared" si="1"/>
        <v>0</v>
      </c>
    </row>
    <row r="9" spans="1:24" s="15" customFormat="1" ht="30" customHeight="1" x14ac:dyDescent="0.2">
      <c r="A9" s="22">
        <f t="shared" si="2"/>
        <v>4</v>
      </c>
      <c r="B9" s="78"/>
      <c r="C9" s="53"/>
      <c r="D9" s="52"/>
      <c r="E9" s="57"/>
      <c r="F9" s="79"/>
      <c r="G9" s="57"/>
      <c r="H9" s="69"/>
      <c r="I9" s="69" t="str">
        <f t="shared" si="3"/>
        <v/>
      </c>
      <c r="N9" s="23">
        <f t="shared" si="0"/>
        <v>0</v>
      </c>
      <c r="X9" s="15">
        <f t="shared" si="1"/>
        <v>0</v>
      </c>
    </row>
    <row r="10" spans="1:24" s="15" customFormat="1" ht="30" customHeight="1" x14ac:dyDescent="0.2">
      <c r="A10" s="22">
        <f t="shared" si="2"/>
        <v>5</v>
      </c>
      <c r="B10" s="78"/>
      <c r="C10" s="53"/>
      <c r="D10" s="52"/>
      <c r="E10" s="57"/>
      <c r="F10" s="79"/>
      <c r="G10" s="57"/>
      <c r="H10" s="69"/>
      <c r="I10" s="69" t="str">
        <f t="shared" si="3"/>
        <v/>
      </c>
      <c r="N10" s="23">
        <f t="shared" si="0"/>
        <v>0</v>
      </c>
      <c r="X10" s="15">
        <f t="shared" si="1"/>
        <v>0</v>
      </c>
    </row>
    <row r="11" spans="1:24" s="15" customFormat="1" ht="30" customHeight="1" x14ac:dyDescent="0.2">
      <c r="A11" s="22">
        <f t="shared" si="2"/>
        <v>6</v>
      </c>
      <c r="B11" s="78"/>
      <c r="C11" s="53"/>
      <c r="D11" s="52"/>
      <c r="E11" s="57"/>
      <c r="F11" s="79"/>
      <c r="G11" s="57"/>
      <c r="H11" s="69"/>
      <c r="I11" s="69" t="str">
        <f t="shared" si="3"/>
        <v/>
      </c>
      <c r="N11" s="23">
        <f t="shared" si="0"/>
        <v>0</v>
      </c>
      <c r="X11" s="15">
        <f t="shared" si="1"/>
        <v>0</v>
      </c>
    </row>
    <row r="12" spans="1:24" s="15" customFormat="1" ht="30" customHeight="1" x14ac:dyDescent="0.2">
      <c r="A12" s="22">
        <f t="shared" si="2"/>
        <v>7</v>
      </c>
      <c r="B12" s="78"/>
      <c r="C12" s="53"/>
      <c r="D12" s="52"/>
      <c r="E12" s="57"/>
      <c r="F12" s="79"/>
      <c r="G12" s="57"/>
      <c r="H12" s="69"/>
      <c r="I12" s="69" t="str">
        <f t="shared" si="3"/>
        <v/>
      </c>
      <c r="N12" s="23">
        <f t="shared" si="0"/>
        <v>0</v>
      </c>
      <c r="X12" s="15">
        <f t="shared" si="1"/>
        <v>0</v>
      </c>
    </row>
    <row r="13" spans="1:24" s="15" customFormat="1" ht="30" customHeight="1" x14ac:dyDescent="0.2">
      <c r="A13" s="22">
        <f t="shared" si="2"/>
        <v>8</v>
      </c>
      <c r="B13" s="78"/>
      <c r="C13" s="53"/>
      <c r="D13" s="52"/>
      <c r="E13" s="57"/>
      <c r="F13" s="79"/>
      <c r="G13" s="57"/>
      <c r="H13" s="69"/>
      <c r="I13" s="69" t="str">
        <f t="shared" si="3"/>
        <v/>
      </c>
      <c r="N13" s="23">
        <f t="shared" si="0"/>
        <v>0</v>
      </c>
      <c r="X13" s="15">
        <f t="shared" si="1"/>
        <v>0</v>
      </c>
    </row>
    <row r="14" spans="1:24" s="15" customFormat="1" ht="30" customHeight="1" x14ac:dyDescent="0.2">
      <c r="A14" s="22">
        <f t="shared" si="2"/>
        <v>9</v>
      </c>
      <c r="B14" s="78"/>
      <c r="C14" s="53"/>
      <c r="D14" s="52"/>
      <c r="E14" s="57"/>
      <c r="F14" s="79"/>
      <c r="G14" s="57"/>
      <c r="H14" s="69"/>
      <c r="I14" s="69" t="str">
        <f t="shared" si="3"/>
        <v/>
      </c>
      <c r="N14" s="23">
        <f t="shared" si="0"/>
        <v>0</v>
      </c>
      <c r="X14" s="15">
        <f t="shared" si="1"/>
        <v>0</v>
      </c>
    </row>
    <row r="15" spans="1:24" s="15" customFormat="1" ht="30" customHeight="1" x14ac:dyDescent="0.2">
      <c r="A15" s="22">
        <f t="shared" si="2"/>
        <v>10</v>
      </c>
      <c r="B15" s="78"/>
      <c r="C15" s="53"/>
      <c r="D15" s="52"/>
      <c r="E15" s="57"/>
      <c r="F15" s="79"/>
      <c r="G15" s="57"/>
      <c r="H15" s="69"/>
      <c r="I15" s="69" t="str">
        <f t="shared" si="3"/>
        <v/>
      </c>
      <c r="N15" s="23">
        <f t="shared" si="0"/>
        <v>0</v>
      </c>
      <c r="X15" s="15">
        <f t="shared" si="1"/>
        <v>0</v>
      </c>
    </row>
    <row r="16" spans="1:24" s="15" customFormat="1" ht="30" customHeight="1" x14ac:dyDescent="0.2">
      <c r="A16" s="22">
        <f t="shared" si="2"/>
        <v>11</v>
      </c>
      <c r="B16" s="78"/>
      <c r="C16" s="53"/>
      <c r="D16" s="52"/>
      <c r="E16" s="57"/>
      <c r="F16" s="79"/>
      <c r="G16" s="57"/>
      <c r="H16" s="69"/>
      <c r="I16" s="69" t="str">
        <f t="shared" si="3"/>
        <v/>
      </c>
      <c r="N16" s="23">
        <f t="shared" si="0"/>
        <v>0</v>
      </c>
      <c r="X16" s="15">
        <f t="shared" si="1"/>
        <v>0</v>
      </c>
    </row>
    <row r="17" spans="1:24" s="15" customFormat="1" ht="30" customHeight="1" x14ac:dyDescent="0.2">
      <c r="A17" s="22">
        <f t="shared" si="2"/>
        <v>12</v>
      </c>
      <c r="B17" s="78"/>
      <c r="C17" s="53"/>
      <c r="D17" s="52"/>
      <c r="E17" s="57"/>
      <c r="F17" s="79"/>
      <c r="G17" s="57"/>
      <c r="H17" s="69"/>
      <c r="I17" s="69" t="str">
        <f t="shared" si="3"/>
        <v/>
      </c>
      <c r="N17" s="23">
        <f t="shared" si="0"/>
        <v>0</v>
      </c>
      <c r="X17" s="15">
        <f t="shared" si="1"/>
        <v>0</v>
      </c>
    </row>
    <row r="18" spans="1:24" s="15" customFormat="1" ht="30" customHeight="1" x14ac:dyDescent="0.2">
      <c r="A18" s="22">
        <f t="shared" si="2"/>
        <v>13</v>
      </c>
      <c r="B18" s="78"/>
      <c r="C18" s="53"/>
      <c r="D18" s="52"/>
      <c r="E18" s="57"/>
      <c r="F18" s="79"/>
      <c r="G18" s="57"/>
      <c r="H18" s="69"/>
      <c r="I18" s="69" t="str">
        <f t="shared" si="3"/>
        <v/>
      </c>
      <c r="N18" s="23">
        <f t="shared" si="0"/>
        <v>0</v>
      </c>
      <c r="X18" s="15">
        <f t="shared" si="1"/>
        <v>0</v>
      </c>
    </row>
    <row r="19" spans="1:24" s="15" customFormat="1" ht="30" customHeight="1" x14ac:dyDescent="0.2">
      <c r="A19" s="22">
        <f t="shared" si="2"/>
        <v>14</v>
      </c>
      <c r="B19" s="78"/>
      <c r="C19" s="53"/>
      <c r="D19" s="52"/>
      <c r="E19" s="57"/>
      <c r="F19" s="79"/>
      <c r="G19" s="57"/>
      <c r="H19" s="69"/>
      <c r="I19" s="69" t="str">
        <f t="shared" si="3"/>
        <v/>
      </c>
      <c r="N19" s="23">
        <f t="shared" si="0"/>
        <v>0</v>
      </c>
      <c r="X19" s="15">
        <f t="shared" si="1"/>
        <v>0</v>
      </c>
    </row>
    <row r="20" spans="1:24" s="15" customFormat="1" ht="30" customHeight="1" x14ac:dyDescent="0.2">
      <c r="A20" s="22">
        <f t="shared" si="2"/>
        <v>15</v>
      </c>
      <c r="B20" s="78"/>
      <c r="C20" s="53"/>
      <c r="D20" s="52"/>
      <c r="E20" s="57"/>
      <c r="F20" s="79"/>
      <c r="G20" s="57"/>
      <c r="H20" s="69"/>
      <c r="I20" s="69" t="str">
        <f t="shared" si="3"/>
        <v/>
      </c>
      <c r="N20" s="23">
        <f t="shared" si="0"/>
        <v>0</v>
      </c>
      <c r="X20" s="15">
        <f t="shared" si="1"/>
        <v>0</v>
      </c>
    </row>
    <row r="21" spans="1:24" s="15" customFormat="1" ht="30" customHeight="1" x14ac:dyDescent="0.2">
      <c r="A21" s="22">
        <f t="shared" si="2"/>
        <v>16</v>
      </c>
      <c r="B21" s="78"/>
      <c r="C21" s="53"/>
      <c r="D21" s="52"/>
      <c r="E21" s="57"/>
      <c r="F21" s="79"/>
      <c r="G21" s="57"/>
      <c r="H21" s="69"/>
      <c r="I21" s="69" t="str">
        <f t="shared" si="3"/>
        <v/>
      </c>
      <c r="N21" s="23">
        <f t="shared" si="0"/>
        <v>0</v>
      </c>
      <c r="X21" s="15">
        <f t="shared" si="1"/>
        <v>0</v>
      </c>
    </row>
    <row r="22" spans="1:24" s="15" customFormat="1" ht="30" customHeight="1" x14ac:dyDescent="0.2">
      <c r="A22" s="22">
        <f t="shared" si="2"/>
        <v>17</v>
      </c>
      <c r="B22" s="78"/>
      <c r="C22" s="53"/>
      <c r="D22" s="52"/>
      <c r="E22" s="57"/>
      <c r="F22" s="79"/>
      <c r="G22" s="57"/>
      <c r="H22" s="69"/>
      <c r="I22" s="69" t="str">
        <f t="shared" si="3"/>
        <v/>
      </c>
      <c r="N22" s="23">
        <f t="shared" si="0"/>
        <v>0</v>
      </c>
      <c r="X22" s="15">
        <f t="shared" si="1"/>
        <v>0</v>
      </c>
    </row>
    <row r="23" spans="1:24" s="15" customFormat="1" ht="30" customHeight="1" x14ac:dyDescent="0.2">
      <c r="A23" s="22">
        <f t="shared" si="2"/>
        <v>18</v>
      </c>
      <c r="B23" s="78"/>
      <c r="C23" s="53"/>
      <c r="D23" s="52"/>
      <c r="E23" s="57"/>
      <c r="F23" s="79"/>
      <c r="G23" s="57"/>
      <c r="H23" s="69"/>
      <c r="I23" s="69" t="str">
        <f t="shared" si="3"/>
        <v/>
      </c>
      <c r="N23" s="23">
        <f t="shared" si="0"/>
        <v>0</v>
      </c>
      <c r="X23" s="15">
        <f t="shared" si="1"/>
        <v>0</v>
      </c>
    </row>
    <row r="24" spans="1:24" s="15" customFormat="1" ht="30" customHeight="1" x14ac:dyDescent="0.2">
      <c r="A24" s="22">
        <f t="shared" si="2"/>
        <v>19</v>
      </c>
      <c r="B24" s="78"/>
      <c r="C24" s="53"/>
      <c r="D24" s="52"/>
      <c r="E24" s="57"/>
      <c r="F24" s="79"/>
      <c r="G24" s="57"/>
      <c r="H24" s="69"/>
      <c r="I24" s="69" t="str">
        <f t="shared" si="3"/>
        <v/>
      </c>
      <c r="N24" s="23">
        <f t="shared" si="0"/>
        <v>0</v>
      </c>
      <c r="X24" s="15">
        <f t="shared" si="1"/>
        <v>0</v>
      </c>
    </row>
    <row r="25" spans="1:24" s="15" customFormat="1" ht="30" customHeight="1" x14ac:dyDescent="0.2">
      <c r="A25" s="22">
        <f t="shared" si="2"/>
        <v>20</v>
      </c>
      <c r="B25" s="78"/>
      <c r="C25" s="53"/>
      <c r="D25" s="52"/>
      <c r="E25" s="57"/>
      <c r="F25" s="79"/>
      <c r="G25" s="57"/>
      <c r="H25" s="69"/>
      <c r="I25" s="69" t="str">
        <f t="shared" si="3"/>
        <v/>
      </c>
      <c r="N25" s="23">
        <f t="shared" si="0"/>
        <v>0</v>
      </c>
      <c r="X25" s="15">
        <f t="shared" si="1"/>
        <v>0</v>
      </c>
    </row>
    <row r="26" spans="1:24" s="15" customFormat="1" ht="30" customHeight="1" x14ac:dyDescent="0.2">
      <c r="A26" s="22">
        <f t="shared" si="2"/>
        <v>21</v>
      </c>
      <c r="B26" s="78"/>
      <c r="C26" s="53"/>
      <c r="D26" s="52"/>
      <c r="E26" s="57"/>
      <c r="F26" s="79"/>
      <c r="G26" s="57"/>
      <c r="H26" s="69"/>
      <c r="I26" s="69" t="str">
        <f t="shared" si="3"/>
        <v/>
      </c>
      <c r="N26" s="23">
        <f t="shared" si="0"/>
        <v>0</v>
      </c>
      <c r="X26" s="15">
        <f t="shared" si="1"/>
        <v>0</v>
      </c>
    </row>
    <row r="27" spans="1:24" s="15" customFormat="1" ht="30" customHeight="1" x14ac:dyDescent="0.2">
      <c r="A27" s="22">
        <f t="shared" si="2"/>
        <v>22</v>
      </c>
      <c r="B27" s="78"/>
      <c r="C27" s="53"/>
      <c r="D27" s="52"/>
      <c r="E27" s="57"/>
      <c r="F27" s="79"/>
      <c r="G27" s="57"/>
      <c r="H27" s="69"/>
      <c r="I27" s="69" t="str">
        <f t="shared" si="3"/>
        <v/>
      </c>
      <c r="N27" s="23">
        <f t="shared" si="0"/>
        <v>0</v>
      </c>
      <c r="X27" s="15">
        <f t="shared" si="1"/>
        <v>0</v>
      </c>
    </row>
    <row r="28" spans="1:24" s="15" customFormat="1" ht="30" customHeight="1" x14ac:dyDescent="0.2">
      <c r="A28" s="22">
        <f t="shared" si="2"/>
        <v>23</v>
      </c>
      <c r="B28" s="78"/>
      <c r="C28" s="53"/>
      <c r="D28" s="52"/>
      <c r="E28" s="57"/>
      <c r="F28" s="79"/>
      <c r="G28" s="57"/>
      <c r="H28" s="69"/>
      <c r="I28" s="69" t="str">
        <f t="shared" si="3"/>
        <v/>
      </c>
      <c r="N28" s="23">
        <f t="shared" si="0"/>
        <v>0</v>
      </c>
      <c r="X28" s="15">
        <f t="shared" si="1"/>
        <v>0</v>
      </c>
    </row>
    <row r="29" spans="1:24" s="15" customFormat="1" ht="30" customHeight="1" x14ac:dyDescent="0.2">
      <c r="A29" s="22">
        <f t="shared" si="2"/>
        <v>24</v>
      </c>
      <c r="B29" s="78"/>
      <c r="C29" s="53"/>
      <c r="D29" s="52"/>
      <c r="E29" s="57"/>
      <c r="F29" s="79"/>
      <c r="G29" s="57"/>
      <c r="H29" s="69"/>
      <c r="I29" s="69" t="str">
        <f t="shared" si="3"/>
        <v/>
      </c>
      <c r="N29" s="23">
        <f t="shared" si="0"/>
        <v>0</v>
      </c>
      <c r="X29" s="15">
        <f t="shared" si="1"/>
        <v>0</v>
      </c>
    </row>
    <row r="30" spans="1:24" s="15" customFormat="1" ht="30" customHeight="1" x14ac:dyDescent="0.2">
      <c r="A30" s="22">
        <f t="shared" si="2"/>
        <v>25</v>
      </c>
      <c r="B30" s="78"/>
      <c r="C30" s="53"/>
      <c r="D30" s="52"/>
      <c r="E30" s="57"/>
      <c r="F30" s="79"/>
      <c r="G30" s="57"/>
      <c r="H30" s="69"/>
      <c r="I30" s="69" t="str">
        <f t="shared" si="3"/>
        <v/>
      </c>
      <c r="N30" s="23">
        <f t="shared" si="0"/>
        <v>0</v>
      </c>
      <c r="X30" s="15">
        <f t="shared" si="1"/>
        <v>0</v>
      </c>
    </row>
    <row r="31" spans="1:24" s="15" customFormat="1" ht="30" customHeight="1" x14ac:dyDescent="0.2">
      <c r="A31" s="22">
        <f t="shared" si="2"/>
        <v>26</v>
      </c>
      <c r="B31" s="78"/>
      <c r="C31" s="53"/>
      <c r="D31" s="52"/>
      <c r="E31" s="57"/>
      <c r="F31" s="79"/>
      <c r="G31" s="57"/>
      <c r="H31" s="69"/>
      <c r="I31" s="69" t="str">
        <f t="shared" si="3"/>
        <v/>
      </c>
      <c r="N31" s="23">
        <f t="shared" si="0"/>
        <v>0</v>
      </c>
      <c r="X31" s="15">
        <f t="shared" si="1"/>
        <v>0</v>
      </c>
    </row>
    <row r="32" spans="1:24" s="15" customFormat="1" ht="30" customHeight="1" x14ac:dyDescent="0.2">
      <c r="A32" s="22">
        <f t="shared" si="2"/>
        <v>27</v>
      </c>
      <c r="B32" s="78"/>
      <c r="C32" s="53"/>
      <c r="D32" s="52"/>
      <c r="E32" s="57"/>
      <c r="F32" s="79"/>
      <c r="G32" s="57"/>
      <c r="H32" s="69"/>
      <c r="I32" s="69" t="str">
        <f t="shared" si="3"/>
        <v/>
      </c>
      <c r="N32" s="23">
        <f t="shared" si="0"/>
        <v>0</v>
      </c>
      <c r="X32" s="15">
        <f t="shared" si="1"/>
        <v>0</v>
      </c>
    </row>
    <row r="33" spans="1:24" s="15" customFormat="1" ht="30" customHeight="1" x14ac:dyDescent="0.2">
      <c r="A33" s="22">
        <f t="shared" si="2"/>
        <v>28</v>
      </c>
      <c r="B33" s="78"/>
      <c r="C33" s="53"/>
      <c r="D33" s="52"/>
      <c r="E33" s="57"/>
      <c r="F33" s="79"/>
      <c r="G33" s="57"/>
      <c r="H33" s="69"/>
      <c r="I33" s="69" t="str">
        <f t="shared" si="3"/>
        <v/>
      </c>
      <c r="N33" s="23">
        <f t="shared" si="0"/>
        <v>0</v>
      </c>
      <c r="X33" s="15">
        <f t="shared" si="1"/>
        <v>0</v>
      </c>
    </row>
    <row r="34" spans="1:24" s="15" customFormat="1" ht="30" customHeight="1" x14ac:dyDescent="0.2">
      <c r="A34" s="22">
        <f t="shared" si="2"/>
        <v>29</v>
      </c>
      <c r="B34" s="78"/>
      <c r="C34" s="53"/>
      <c r="D34" s="52"/>
      <c r="E34" s="57"/>
      <c r="F34" s="79"/>
      <c r="G34" s="57"/>
      <c r="H34" s="69"/>
      <c r="I34" s="69" t="str">
        <f t="shared" si="3"/>
        <v/>
      </c>
      <c r="N34" s="23">
        <f t="shared" si="0"/>
        <v>0</v>
      </c>
      <c r="X34" s="15">
        <f t="shared" si="1"/>
        <v>0</v>
      </c>
    </row>
    <row r="35" spans="1:24" s="15" customFormat="1" ht="30" customHeight="1" x14ac:dyDescent="0.2">
      <c r="A35" s="22">
        <f t="shared" si="2"/>
        <v>30</v>
      </c>
      <c r="B35" s="78"/>
      <c r="C35" s="53"/>
      <c r="D35" s="52"/>
      <c r="E35" s="57"/>
      <c r="F35" s="79"/>
      <c r="G35" s="57"/>
      <c r="H35" s="69"/>
      <c r="I35" s="69" t="str">
        <f t="shared" si="3"/>
        <v/>
      </c>
      <c r="N35" s="23">
        <f t="shared" si="0"/>
        <v>0</v>
      </c>
      <c r="X35" s="15">
        <f t="shared" si="1"/>
        <v>0</v>
      </c>
    </row>
    <row r="36" spans="1:24" s="15" customFormat="1" ht="30" customHeight="1" x14ac:dyDescent="0.2">
      <c r="A36" s="22">
        <f t="shared" si="2"/>
        <v>31</v>
      </c>
      <c r="B36" s="78"/>
      <c r="C36" s="53"/>
      <c r="D36" s="52"/>
      <c r="E36" s="57"/>
      <c r="F36" s="79"/>
      <c r="G36" s="57"/>
      <c r="H36" s="69"/>
      <c r="I36" s="69" t="str">
        <f t="shared" si="3"/>
        <v/>
      </c>
      <c r="N36" s="23">
        <f t="shared" si="0"/>
        <v>0</v>
      </c>
      <c r="X36" s="15">
        <f t="shared" si="1"/>
        <v>0</v>
      </c>
    </row>
    <row r="37" spans="1:24" s="15" customFormat="1" ht="30" customHeight="1" x14ac:dyDescent="0.2">
      <c r="A37" s="22">
        <f t="shared" si="2"/>
        <v>32</v>
      </c>
      <c r="B37" s="78"/>
      <c r="C37" s="53"/>
      <c r="D37" s="52"/>
      <c r="E37" s="57"/>
      <c r="F37" s="79"/>
      <c r="G37" s="57"/>
      <c r="H37" s="69"/>
      <c r="I37" s="69" t="str">
        <f t="shared" si="3"/>
        <v/>
      </c>
      <c r="N37" s="23">
        <f t="shared" si="0"/>
        <v>0</v>
      </c>
      <c r="X37" s="15">
        <f t="shared" si="1"/>
        <v>0</v>
      </c>
    </row>
    <row r="38" spans="1:24" s="15" customFormat="1" ht="30" customHeight="1" x14ac:dyDescent="0.2">
      <c r="A38" s="22">
        <f t="shared" si="2"/>
        <v>33</v>
      </c>
      <c r="B38" s="78"/>
      <c r="C38" s="53"/>
      <c r="D38" s="52"/>
      <c r="E38" s="57"/>
      <c r="F38" s="79"/>
      <c r="G38" s="57"/>
      <c r="H38" s="69"/>
      <c r="I38" s="69" t="str">
        <f t="shared" si="3"/>
        <v/>
      </c>
      <c r="N38" s="23">
        <f t="shared" si="0"/>
        <v>0</v>
      </c>
      <c r="X38" s="15">
        <f t="shared" si="1"/>
        <v>0</v>
      </c>
    </row>
    <row r="39" spans="1:24" s="15" customFormat="1" ht="30" customHeight="1" x14ac:dyDescent="0.2">
      <c r="A39" s="22">
        <f t="shared" si="2"/>
        <v>34</v>
      </c>
      <c r="B39" s="78"/>
      <c r="C39" s="53"/>
      <c r="D39" s="52"/>
      <c r="E39" s="57"/>
      <c r="F39" s="79"/>
      <c r="G39" s="57"/>
      <c r="H39" s="69"/>
      <c r="I39" s="69" t="str">
        <f t="shared" si="3"/>
        <v/>
      </c>
      <c r="N39" s="23">
        <f t="shared" si="0"/>
        <v>0</v>
      </c>
      <c r="X39" s="15">
        <f t="shared" si="1"/>
        <v>0</v>
      </c>
    </row>
    <row r="40" spans="1:24" s="15" customFormat="1" ht="30" customHeight="1" x14ac:dyDescent="0.2">
      <c r="A40" s="22">
        <f t="shared" si="2"/>
        <v>35</v>
      </c>
      <c r="B40" s="78"/>
      <c r="C40" s="53"/>
      <c r="D40" s="52"/>
      <c r="E40" s="57"/>
      <c r="F40" s="79"/>
      <c r="G40" s="57"/>
      <c r="H40" s="69"/>
      <c r="I40" s="69" t="str">
        <f t="shared" si="3"/>
        <v/>
      </c>
      <c r="N40" s="23">
        <f t="shared" si="0"/>
        <v>0</v>
      </c>
      <c r="X40" s="15">
        <f t="shared" si="1"/>
        <v>0</v>
      </c>
    </row>
    <row r="41" spans="1:24" s="15" customFormat="1" ht="30" customHeight="1" x14ac:dyDescent="0.2">
      <c r="A41" s="22">
        <f t="shared" si="2"/>
        <v>36</v>
      </c>
      <c r="B41" s="78"/>
      <c r="C41" s="53"/>
      <c r="D41" s="52"/>
      <c r="E41" s="57"/>
      <c r="F41" s="79"/>
      <c r="G41" s="57"/>
      <c r="H41" s="69"/>
      <c r="I41" s="69" t="str">
        <f t="shared" si="3"/>
        <v/>
      </c>
      <c r="N41" s="23">
        <f t="shared" si="0"/>
        <v>0</v>
      </c>
      <c r="X41" s="15">
        <f t="shared" si="1"/>
        <v>0</v>
      </c>
    </row>
    <row r="42" spans="1:24" s="15" customFormat="1" ht="30" customHeight="1" x14ac:dyDescent="0.2">
      <c r="A42" s="22">
        <f t="shared" si="2"/>
        <v>37</v>
      </c>
      <c r="B42" s="78"/>
      <c r="C42" s="53"/>
      <c r="D42" s="52"/>
      <c r="E42" s="57"/>
      <c r="F42" s="79"/>
      <c r="G42" s="57"/>
      <c r="H42" s="69"/>
      <c r="I42" s="69" t="str">
        <f t="shared" si="3"/>
        <v/>
      </c>
      <c r="N42" s="23">
        <f t="shared" si="0"/>
        <v>0</v>
      </c>
      <c r="X42" s="15">
        <f t="shared" si="1"/>
        <v>0</v>
      </c>
    </row>
    <row r="43" spans="1:24" s="15" customFormat="1" ht="30" customHeight="1" x14ac:dyDescent="0.2">
      <c r="A43" s="22">
        <f t="shared" si="2"/>
        <v>38</v>
      </c>
      <c r="B43" s="78"/>
      <c r="C43" s="53"/>
      <c r="D43" s="52"/>
      <c r="E43" s="57"/>
      <c r="F43" s="79"/>
      <c r="G43" s="57"/>
      <c r="H43" s="69"/>
      <c r="I43" s="69" t="str">
        <f t="shared" si="3"/>
        <v/>
      </c>
      <c r="N43" s="23">
        <f t="shared" si="0"/>
        <v>0</v>
      </c>
      <c r="X43" s="15">
        <f t="shared" si="1"/>
        <v>0</v>
      </c>
    </row>
    <row r="44" spans="1:24" s="15" customFormat="1" ht="30" customHeight="1" x14ac:dyDescent="0.2">
      <c r="A44" s="22">
        <f t="shared" si="2"/>
        <v>39</v>
      </c>
      <c r="B44" s="78"/>
      <c r="C44" s="53"/>
      <c r="D44" s="52"/>
      <c r="E44" s="57"/>
      <c r="F44" s="79"/>
      <c r="G44" s="57"/>
      <c r="H44" s="69"/>
      <c r="I44" s="69" t="str">
        <f t="shared" si="3"/>
        <v/>
      </c>
      <c r="N44" s="23">
        <f t="shared" si="0"/>
        <v>0</v>
      </c>
      <c r="X44" s="15">
        <f t="shared" si="1"/>
        <v>0</v>
      </c>
    </row>
    <row r="45" spans="1:24" s="15" customFormat="1" ht="30" customHeight="1" x14ac:dyDescent="0.2">
      <c r="A45" s="22">
        <f t="shared" si="2"/>
        <v>40</v>
      </c>
      <c r="B45" s="78"/>
      <c r="C45" s="53"/>
      <c r="D45" s="52"/>
      <c r="E45" s="57"/>
      <c r="F45" s="79"/>
      <c r="G45" s="57"/>
      <c r="H45" s="69"/>
      <c r="I45" s="69" t="str">
        <f t="shared" si="3"/>
        <v/>
      </c>
      <c r="N45" s="23">
        <f t="shared" si="0"/>
        <v>0</v>
      </c>
      <c r="X45" s="15">
        <f t="shared" si="1"/>
        <v>0</v>
      </c>
    </row>
    <row r="46" spans="1:24" s="15" customFormat="1" ht="30" customHeight="1" x14ac:dyDescent="0.2">
      <c r="A46" s="22">
        <f t="shared" si="2"/>
        <v>41</v>
      </c>
      <c r="B46" s="78"/>
      <c r="C46" s="53"/>
      <c r="D46" s="52"/>
      <c r="E46" s="57"/>
      <c r="F46" s="79"/>
      <c r="G46" s="57"/>
      <c r="H46" s="69"/>
      <c r="I46" s="69" t="str">
        <f t="shared" si="3"/>
        <v/>
      </c>
      <c r="N46" s="23">
        <f t="shared" si="0"/>
        <v>0</v>
      </c>
      <c r="X46" s="15">
        <f t="shared" si="1"/>
        <v>0</v>
      </c>
    </row>
    <row r="47" spans="1:24" s="15" customFormat="1" ht="30" customHeight="1" x14ac:dyDescent="0.2">
      <c r="A47" s="22">
        <f t="shared" si="2"/>
        <v>42</v>
      </c>
      <c r="B47" s="78"/>
      <c r="C47" s="53"/>
      <c r="D47" s="52"/>
      <c r="E47" s="57"/>
      <c r="F47" s="79"/>
      <c r="G47" s="57"/>
      <c r="H47" s="69"/>
      <c r="I47" s="69" t="str">
        <f t="shared" si="3"/>
        <v/>
      </c>
      <c r="N47" s="23">
        <f t="shared" si="0"/>
        <v>0</v>
      </c>
      <c r="X47" s="15">
        <f t="shared" si="1"/>
        <v>0</v>
      </c>
    </row>
    <row r="48" spans="1:24" s="15" customFormat="1" ht="30" customHeight="1" x14ac:dyDescent="0.2">
      <c r="A48" s="22">
        <f t="shared" si="2"/>
        <v>43</v>
      </c>
      <c r="B48" s="78"/>
      <c r="C48" s="53"/>
      <c r="D48" s="52"/>
      <c r="E48" s="57"/>
      <c r="F48" s="79"/>
      <c r="G48" s="57"/>
      <c r="H48" s="69"/>
      <c r="I48" s="69" t="str">
        <f t="shared" si="3"/>
        <v/>
      </c>
      <c r="N48" s="23">
        <f t="shared" si="0"/>
        <v>0</v>
      </c>
      <c r="X48" s="15">
        <f t="shared" si="1"/>
        <v>0</v>
      </c>
    </row>
    <row r="49" spans="1:24" s="15" customFormat="1" ht="30" customHeight="1" x14ac:dyDescent="0.2">
      <c r="A49" s="22">
        <f t="shared" si="2"/>
        <v>44</v>
      </c>
      <c r="B49" s="78"/>
      <c r="C49" s="53"/>
      <c r="D49" s="52"/>
      <c r="E49" s="57"/>
      <c r="F49" s="79"/>
      <c r="G49" s="57"/>
      <c r="H49" s="69"/>
      <c r="I49" s="69" t="str">
        <f t="shared" si="3"/>
        <v/>
      </c>
      <c r="N49" s="23">
        <f t="shared" si="0"/>
        <v>0</v>
      </c>
      <c r="X49" s="15">
        <f t="shared" si="1"/>
        <v>0</v>
      </c>
    </row>
    <row r="50" spans="1:24" s="15" customFormat="1" ht="30" customHeight="1" x14ac:dyDescent="0.2">
      <c r="A50" s="22">
        <f t="shared" si="2"/>
        <v>45</v>
      </c>
      <c r="B50" s="78"/>
      <c r="C50" s="53"/>
      <c r="D50" s="52"/>
      <c r="E50" s="57"/>
      <c r="F50" s="79"/>
      <c r="G50" s="57"/>
      <c r="H50" s="69"/>
      <c r="I50" s="69" t="str">
        <f t="shared" si="3"/>
        <v/>
      </c>
      <c r="N50" s="23">
        <f t="shared" si="0"/>
        <v>0</v>
      </c>
      <c r="X50" s="15">
        <f t="shared" si="1"/>
        <v>0</v>
      </c>
    </row>
    <row r="51" spans="1:24" s="15" customFormat="1" ht="30" customHeight="1" x14ac:dyDescent="0.2">
      <c r="A51" s="22">
        <f t="shared" si="2"/>
        <v>46</v>
      </c>
      <c r="B51" s="78"/>
      <c r="C51" s="53"/>
      <c r="D51" s="52"/>
      <c r="E51" s="57"/>
      <c r="F51" s="79"/>
      <c r="G51" s="57"/>
      <c r="H51" s="69"/>
      <c r="I51" s="69" t="str">
        <f t="shared" si="3"/>
        <v/>
      </c>
      <c r="N51" s="23">
        <f t="shared" si="0"/>
        <v>0</v>
      </c>
      <c r="X51" s="15">
        <f t="shared" si="1"/>
        <v>0</v>
      </c>
    </row>
    <row r="52" spans="1:24" s="15" customFormat="1" ht="30" customHeight="1" x14ac:dyDescent="0.2">
      <c r="A52" s="22">
        <f t="shared" si="2"/>
        <v>47</v>
      </c>
      <c r="B52" s="78"/>
      <c r="C52" s="53"/>
      <c r="D52" s="52"/>
      <c r="E52" s="57"/>
      <c r="F52" s="79"/>
      <c r="G52" s="57"/>
      <c r="H52" s="69"/>
      <c r="I52" s="69" t="str">
        <f t="shared" si="3"/>
        <v/>
      </c>
      <c r="N52" s="23">
        <f t="shared" si="0"/>
        <v>0</v>
      </c>
      <c r="X52" s="15">
        <f t="shared" si="1"/>
        <v>0</v>
      </c>
    </row>
    <row r="53" spans="1:24" s="15" customFormat="1" ht="30" customHeight="1" x14ac:dyDescent="0.2">
      <c r="A53" s="22">
        <f t="shared" si="2"/>
        <v>48</v>
      </c>
      <c r="B53" s="78"/>
      <c r="C53" s="53"/>
      <c r="D53" s="52"/>
      <c r="E53" s="57"/>
      <c r="F53" s="79"/>
      <c r="G53" s="57"/>
      <c r="H53" s="69"/>
      <c r="I53" s="69" t="str">
        <f t="shared" si="3"/>
        <v/>
      </c>
      <c r="N53" s="23">
        <f t="shared" si="0"/>
        <v>0</v>
      </c>
      <c r="X53" s="15">
        <f t="shared" si="1"/>
        <v>0</v>
      </c>
    </row>
    <row r="54" spans="1:24" s="15" customFormat="1" ht="30" customHeight="1" x14ac:dyDescent="0.2">
      <c r="A54" s="22">
        <f t="shared" si="2"/>
        <v>49</v>
      </c>
      <c r="B54" s="78"/>
      <c r="C54" s="53"/>
      <c r="D54" s="52"/>
      <c r="E54" s="57"/>
      <c r="F54" s="79"/>
      <c r="G54" s="57"/>
      <c r="H54" s="69"/>
      <c r="I54" s="69" t="str">
        <f t="shared" si="3"/>
        <v/>
      </c>
      <c r="N54" s="23">
        <f t="shared" si="0"/>
        <v>0</v>
      </c>
      <c r="X54" s="15">
        <f t="shared" si="1"/>
        <v>0</v>
      </c>
    </row>
    <row r="55" spans="1:24" s="15" customFormat="1" ht="30" customHeight="1" x14ac:dyDescent="0.2">
      <c r="A55" s="22">
        <f t="shared" si="2"/>
        <v>50</v>
      </c>
      <c r="B55" s="78"/>
      <c r="C55" s="53"/>
      <c r="D55" s="52"/>
      <c r="E55" s="57"/>
      <c r="F55" s="79"/>
      <c r="G55" s="57"/>
      <c r="H55" s="69"/>
      <c r="I55" s="69" t="str">
        <f t="shared" si="3"/>
        <v/>
      </c>
      <c r="N55" s="23">
        <f t="shared" si="0"/>
        <v>0</v>
      </c>
      <c r="X55" s="15">
        <f t="shared" si="1"/>
        <v>0</v>
      </c>
    </row>
    <row r="56" spans="1:24" s="15" customFormat="1" ht="30" customHeight="1" x14ac:dyDescent="0.2">
      <c r="A56" s="22">
        <f t="shared" si="2"/>
        <v>51</v>
      </c>
      <c r="B56" s="78"/>
      <c r="C56" s="53"/>
      <c r="D56" s="52"/>
      <c r="E56" s="57"/>
      <c r="F56" s="79"/>
      <c r="G56" s="57"/>
      <c r="H56" s="69"/>
      <c r="I56" s="69" t="str">
        <f t="shared" si="3"/>
        <v/>
      </c>
      <c r="N56" s="23">
        <f t="shared" si="0"/>
        <v>0</v>
      </c>
      <c r="X56" s="15">
        <f t="shared" si="1"/>
        <v>0</v>
      </c>
    </row>
    <row r="57" spans="1:24" s="15" customFormat="1" ht="30" customHeight="1" x14ac:dyDescent="0.2">
      <c r="A57" s="22">
        <f t="shared" si="2"/>
        <v>52</v>
      </c>
      <c r="B57" s="78"/>
      <c r="C57" s="53"/>
      <c r="D57" s="52"/>
      <c r="E57" s="57"/>
      <c r="F57" s="79"/>
      <c r="G57" s="57"/>
      <c r="H57" s="69"/>
      <c r="I57" s="69" t="str">
        <f t="shared" si="3"/>
        <v/>
      </c>
      <c r="N57" s="23">
        <f t="shared" si="0"/>
        <v>0</v>
      </c>
      <c r="X57" s="15">
        <f t="shared" si="1"/>
        <v>0</v>
      </c>
    </row>
    <row r="58" spans="1:24" s="15" customFormat="1" ht="30" customHeight="1" x14ac:dyDescent="0.2">
      <c r="A58" s="22">
        <f t="shared" si="2"/>
        <v>53</v>
      </c>
      <c r="B58" s="78"/>
      <c r="C58" s="53"/>
      <c r="D58" s="52"/>
      <c r="E58" s="57"/>
      <c r="F58" s="79"/>
      <c r="G58" s="57"/>
      <c r="H58" s="69"/>
      <c r="I58" s="69" t="str">
        <f t="shared" si="3"/>
        <v/>
      </c>
      <c r="N58" s="23">
        <f t="shared" si="0"/>
        <v>0</v>
      </c>
      <c r="X58" s="15">
        <f t="shared" si="1"/>
        <v>0</v>
      </c>
    </row>
    <row r="59" spans="1:24" s="15" customFormat="1" ht="30" customHeight="1" x14ac:dyDescent="0.2">
      <c r="A59" s="22">
        <f t="shared" si="2"/>
        <v>54</v>
      </c>
      <c r="B59" s="78"/>
      <c r="C59" s="53"/>
      <c r="D59" s="52"/>
      <c r="E59" s="57"/>
      <c r="F59" s="79"/>
      <c r="G59" s="57"/>
      <c r="H59" s="69"/>
      <c r="I59" s="69" t="str">
        <f t="shared" si="3"/>
        <v/>
      </c>
      <c r="N59" s="23">
        <f t="shared" si="0"/>
        <v>0</v>
      </c>
      <c r="X59" s="15">
        <f t="shared" si="1"/>
        <v>0</v>
      </c>
    </row>
    <row r="60" spans="1:24" s="15" customFormat="1" ht="30" customHeight="1" x14ac:dyDescent="0.2">
      <c r="A60" s="22">
        <f t="shared" si="2"/>
        <v>55</v>
      </c>
      <c r="B60" s="78"/>
      <c r="C60" s="53"/>
      <c r="D60" s="52"/>
      <c r="E60" s="57"/>
      <c r="F60" s="79"/>
      <c r="G60" s="57"/>
      <c r="H60" s="69"/>
      <c r="I60" s="69" t="str">
        <f t="shared" si="3"/>
        <v/>
      </c>
      <c r="N60" s="23">
        <f t="shared" si="0"/>
        <v>0</v>
      </c>
      <c r="X60" s="15">
        <f t="shared" si="1"/>
        <v>0</v>
      </c>
    </row>
    <row r="61" spans="1:24" s="15" customFormat="1" ht="30" customHeight="1" x14ac:dyDescent="0.2">
      <c r="A61" s="22">
        <f t="shared" si="2"/>
        <v>56</v>
      </c>
      <c r="B61" s="78"/>
      <c r="C61" s="53"/>
      <c r="D61" s="52"/>
      <c r="E61" s="57"/>
      <c r="F61" s="79"/>
      <c r="G61" s="57"/>
      <c r="H61" s="69"/>
      <c r="I61" s="69" t="str">
        <f t="shared" si="3"/>
        <v/>
      </c>
      <c r="N61" s="23">
        <f t="shared" si="0"/>
        <v>0</v>
      </c>
      <c r="X61" s="15">
        <f t="shared" si="1"/>
        <v>0</v>
      </c>
    </row>
    <row r="62" spans="1:24" s="15" customFormat="1" ht="30" customHeight="1" x14ac:dyDescent="0.2">
      <c r="A62" s="22">
        <f t="shared" si="2"/>
        <v>57</v>
      </c>
      <c r="B62" s="78"/>
      <c r="C62" s="53"/>
      <c r="D62" s="52"/>
      <c r="E62" s="57"/>
      <c r="F62" s="79"/>
      <c r="G62" s="57"/>
      <c r="H62" s="69"/>
      <c r="I62" s="69" t="str">
        <f t="shared" si="3"/>
        <v/>
      </c>
      <c r="N62" s="23">
        <f t="shared" si="0"/>
        <v>0</v>
      </c>
      <c r="X62" s="15">
        <f t="shared" si="1"/>
        <v>0</v>
      </c>
    </row>
    <row r="63" spans="1:24" s="15" customFormat="1" ht="30" customHeight="1" x14ac:dyDescent="0.2">
      <c r="A63" s="22">
        <f t="shared" si="2"/>
        <v>58</v>
      </c>
      <c r="B63" s="78"/>
      <c r="C63" s="53"/>
      <c r="D63" s="52"/>
      <c r="E63" s="57"/>
      <c r="F63" s="79"/>
      <c r="G63" s="57"/>
      <c r="H63" s="69"/>
      <c r="I63" s="69" t="str">
        <f t="shared" si="3"/>
        <v/>
      </c>
      <c r="N63" s="23">
        <f t="shared" si="0"/>
        <v>0</v>
      </c>
      <c r="X63" s="15">
        <f t="shared" si="1"/>
        <v>0</v>
      </c>
    </row>
    <row r="64" spans="1:24" s="15" customFormat="1" ht="30" customHeight="1" x14ac:dyDescent="0.2">
      <c r="A64" s="22">
        <f t="shared" si="2"/>
        <v>59</v>
      </c>
      <c r="B64" s="78"/>
      <c r="C64" s="53"/>
      <c r="D64" s="52"/>
      <c r="E64" s="57"/>
      <c r="F64" s="79"/>
      <c r="G64" s="57"/>
      <c r="H64" s="69"/>
      <c r="I64" s="69" t="str">
        <f t="shared" si="3"/>
        <v/>
      </c>
      <c r="N64" s="23">
        <f t="shared" si="0"/>
        <v>0</v>
      </c>
      <c r="X64" s="15">
        <f t="shared" si="1"/>
        <v>0</v>
      </c>
    </row>
    <row r="65" spans="1:24" s="15" customFormat="1" ht="30" customHeight="1" x14ac:dyDescent="0.2">
      <c r="A65" s="22">
        <f t="shared" si="2"/>
        <v>60</v>
      </c>
      <c r="B65" s="78"/>
      <c r="C65" s="53"/>
      <c r="D65" s="52"/>
      <c r="E65" s="57"/>
      <c r="F65" s="79"/>
      <c r="G65" s="57"/>
      <c r="H65" s="69"/>
      <c r="I65" s="69" t="str">
        <f t="shared" si="3"/>
        <v/>
      </c>
      <c r="N65" s="23">
        <f t="shared" si="0"/>
        <v>0</v>
      </c>
      <c r="X65" s="15">
        <f t="shared" si="1"/>
        <v>0</v>
      </c>
    </row>
    <row r="66" spans="1:24" s="15" customFormat="1" ht="30" customHeight="1" x14ac:dyDescent="0.2">
      <c r="A66" s="22">
        <f t="shared" si="2"/>
        <v>61</v>
      </c>
      <c r="B66" s="78"/>
      <c r="C66" s="53"/>
      <c r="D66" s="52"/>
      <c r="E66" s="57"/>
      <c r="F66" s="79"/>
      <c r="G66" s="57"/>
      <c r="H66" s="69"/>
      <c r="I66" s="69" t="str">
        <f t="shared" si="3"/>
        <v/>
      </c>
      <c r="N66" s="23">
        <f t="shared" si="0"/>
        <v>0</v>
      </c>
      <c r="X66" s="15">
        <f t="shared" si="1"/>
        <v>0</v>
      </c>
    </row>
    <row r="67" spans="1:24" s="15" customFormat="1" ht="30" customHeight="1" x14ac:dyDescent="0.2">
      <c r="A67" s="22">
        <f t="shared" si="2"/>
        <v>62</v>
      </c>
      <c r="B67" s="78"/>
      <c r="C67" s="53"/>
      <c r="D67" s="52"/>
      <c r="E67" s="57"/>
      <c r="F67" s="79"/>
      <c r="G67" s="57"/>
      <c r="H67" s="69"/>
      <c r="I67" s="69" t="str">
        <f t="shared" si="3"/>
        <v/>
      </c>
      <c r="N67" s="23">
        <f t="shared" si="0"/>
        <v>0</v>
      </c>
      <c r="X67" s="15">
        <f t="shared" si="1"/>
        <v>0</v>
      </c>
    </row>
    <row r="68" spans="1:24" s="15" customFormat="1" ht="30" customHeight="1" x14ac:dyDescent="0.2">
      <c r="A68" s="22">
        <f t="shared" si="2"/>
        <v>63</v>
      </c>
      <c r="B68" s="78"/>
      <c r="C68" s="53"/>
      <c r="D68" s="52"/>
      <c r="E68" s="57"/>
      <c r="F68" s="79"/>
      <c r="G68" s="57"/>
      <c r="H68" s="69"/>
      <c r="I68" s="69" t="str">
        <f t="shared" si="3"/>
        <v/>
      </c>
      <c r="N68" s="23">
        <f t="shared" si="0"/>
        <v>0</v>
      </c>
      <c r="X68" s="15">
        <f t="shared" si="1"/>
        <v>0</v>
      </c>
    </row>
    <row r="69" spans="1:24" s="15" customFormat="1" ht="30" customHeight="1" x14ac:dyDescent="0.2">
      <c r="A69" s="22">
        <f t="shared" si="2"/>
        <v>64</v>
      </c>
      <c r="B69" s="78"/>
      <c r="C69" s="53"/>
      <c r="D69" s="52"/>
      <c r="E69" s="57"/>
      <c r="F69" s="79"/>
      <c r="G69" s="57"/>
      <c r="H69" s="69"/>
      <c r="I69" s="69" t="str">
        <f t="shared" si="3"/>
        <v/>
      </c>
      <c r="N69" s="23">
        <f t="shared" si="0"/>
        <v>0</v>
      </c>
      <c r="X69" s="15">
        <f t="shared" si="1"/>
        <v>0</v>
      </c>
    </row>
    <row r="70" spans="1:24" s="15" customFormat="1" ht="30" customHeight="1" x14ac:dyDescent="0.2">
      <c r="A70" s="22">
        <f t="shared" si="2"/>
        <v>65</v>
      </c>
      <c r="B70" s="78"/>
      <c r="C70" s="53"/>
      <c r="D70" s="52"/>
      <c r="E70" s="57"/>
      <c r="F70" s="79"/>
      <c r="G70" s="57"/>
      <c r="H70" s="69"/>
      <c r="I70" s="69" t="str">
        <f t="shared" si="3"/>
        <v/>
      </c>
      <c r="N70" s="23">
        <f t="shared" si="0"/>
        <v>0</v>
      </c>
      <c r="X70" s="15">
        <f t="shared" si="1"/>
        <v>0</v>
      </c>
    </row>
    <row r="71" spans="1:24" s="15" customFormat="1" ht="30" customHeight="1" x14ac:dyDescent="0.2">
      <c r="A71" s="22">
        <f t="shared" si="2"/>
        <v>66</v>
      </c>
      <c r="B71" s="78"/>
      <c r="C71" s="53"/>
      <c r="D71" s="52"/>
      <c r="E71" s="57"/>
      <c r="F71" s="79"/>
      <c r="G71" s="57"/>
      <c r="H71" s="69"/>
      <c r="I71" s="69" t="str">
        <f t="shared" ref="I71:I134" si="4">IF(H71="","",IF(H71="سلفة","اكتب إسم الموظف",IF(H71="نقدي","-","")))</f>
        <v/>
      </c>
      <c r="N71" s="23">
        <f t="shared" ref="N71:N134" si="5">F71</f>
        <v>0</v>
      </c>
      <c r="X71" s="15">
        <f t="shared" ref="X71:X134" si="6">F71</f>
        <v>0</v>
      </c>
    </row>
    <row r="72" spans="1:24" s="15" customFormat="1" ht="30" customHeight="1" x14ac:dyDescent="0.2">
      <c r="A72" s="22">
        <f t="shared" ref="A72:A135" si="7">A71+1</f>
        <v>67</v>
      </c>
      <c r="B72" s="78"/>
      <c r="C72" s="53"/>
      <c r="D72" s="52"/>
      <c r="E72" s="57"/>
      <c r="F72" s="79"/>
      <c r="G72" s="57"/>
      <c r="H72" s="69"/>
      <c r="I72" s="69" t="str">
        <f t="shared" si="4"/>
        <v/>
      </c>
      <c r="N72" s="23">
        <f t="shared" si="5"/>
        <v>0</v>
      </c>
      <c r="X72" s="15">
        <f t="shared" si="6"/>
        <v>0</v>
      </c>
    </row>
    <row r="73" spans="1:24" s="15" customFormat="1" ht="30" customHeight="1" x14ac:dyDescent="0.2">
      <c r="A73" s="22">
        <f t="shared" si="7"/>
        <v>68</v>
      </c>
      <c r="B73" s="78"/>
      <c r="C73" s="53"/>
      <c r="D73" s="52"/>
      <c r="E73" s="57"/>
      <c r="F73" s="79"/>
      <c r="G73" s="57"/>
      <c r="H73" s="69"/>
      <c r="I73" s="69" t="str">
        <f t="shared" si="4"/>
        <v/>
      </c>
      <c r="N73" s="23">
        <f t="shared" si="5"/>
        <v>0</v>
      </c>
      <c r="X73" s="15">
        <f t="shared" si="6"/>
        <v>0</v>
      </c>
    </row>
    <row r="74" spans="1:24" s="15" customFormat="1" ht="30" customHeight="1" x14ac:dyDescent="0.2">
      <c r="A74" s="22">
        <f t="shared" si="7"/>
        <v>69</v>
      </c>
      <c r="B74" s="78"/>
      <c r="C74" s="53"/>
      <c r="D74" s="52"/>
      <c r="E74" s="57"/>
      <c r="F74" s="79"/>
      <c r="G74" s="57"/>
      <c r="H74" s="69"/>
      <c r="I74" s="69" t="str">
        <f t="shared" si="4"/>
        <v/>
      </c>
      <c r="N74" s="23">
        <f t="shared" si="5"/>
        <v>0</v>
      </c>
      <c r="X74" s="15">
        <f t="shared" si="6"/>
        <v>0</v>
      </c>
    </row>
    <row r="75" spans="1:24" s="15" customFormat="1" ht="30" customHeight="1" x14ac:dyDescent="0.2">
      <c r="A75" s="22">
        <f t="shared" si="7"/>
        <v>70</v>
      </c>
      <c r="B75" s="78"/>
      <c r="C75" s="53"/>
      <c r="D75" s="52"/>
      <c r="E75" s="57"/>
      <c r="F75" s="79"/>
      <c r="G75" s="57"/>
      <c r="H75" s="69"/>
      <c r="I75" s="69" t="str">
        <f t="shared" si="4"/>
        <v/>
      </c>
      <c r="N75" s="23">
        <f t="shared" si="5"/>
        <v>0</v>
      </c>
      <c r="X75" s="15">
        <f t="shared" si="6"/>
        <v>0</v>
      </c>
    </row>
    <row r="76" spans="1:24" s="15" customFormat="1" ht="30" customHeight="1" x14ac:dyDescent="0.2">
      <c r="A76" s="22">
        <f t="shared" si="7"/>
        <v>71</v>
      </c>
      <c r="B76" s="78"/>
      <c r="C76" s="53"/>
      <c r="D76" s="52"/>
      <c r="E76" s="57"/>
      <c r="F76" s="79"/>
      <c r="G76" s="57"/>
      <c r="H76" s="69"/>
      <c r="I76" s="69" t="str">
        <f t="shared" si="4"/>
        <v/>
      </c>
      <c r="N76" s="23">
        <f t="shared" si="5"/>
        <v>0</v>
      </c>
      <c r="X76" s="15">
        <f t="shared" si="6"/>
        <v>0</v>
      </c>
    </row>
    <row r="77" spans="1:24" s="15" customFormat="1" ht="30" customHeight="1" x14ac:dyDescent="0.2">
      <c r="A77" s="22">
        <f t="shared" si="7"/>
        <v>72</v>
      </c>
      <c r="B77" s="78"/>
      <c r="C77" s="53"/>
      <c r="D77" s="52"/>
      <c r="E77" s="57"/>
      <c r="F77" s="79"/>
      <c r="G77" s="57"/>
      <c r="H77" s="69"/>
      <c r="I77" s="69" t="str">
        <f t="shared" si="4"/>
        <v/>
      </c>
      <c r="N77" s="23">
        <f t="shared" si="5"/>
        <v>0</v>
      </c>
      <c r="X77" s="15">
        <f t="shared" si="6"/>
        <v>0</v>
      </c>
    </row>
    <row r="78" spans="1:24" s="15" customFormat="1" ht="30" customHeight="1" x14ac:dyDescent="0.2">
      <c r="A78" s="22">
        <f t="shared" si="7"/>
        <v>73</v>
      </c>
      <c r="B78" s="78"/>
      <c r="C78" s="53"/>
      <c r="D78" s="52"/>
      <c r="E78" s="57"/>
      <c r="F78" s="79"/>
      <c r="G78" s="57"/>
      <c r="H78" s="69"/>
      <c r="I78" s="69" t="str">
        <f t="shared" si="4"/>
        <v/>
      </c>
      <c r="N78" s="23">
        <f t="shared" si="5"/>
        <v>0</v>
      </c>
      <c r="X78" s="15">
        <f t="shared" si="6"/>
        <v>0</v>
      </c>
    </row>
    <row r="79" spans="1:24" s="15" customFormat="1" ht="30" customHeight="1" x14ac:dyDescent="0.2">
      <c r="A79" s="22">
        <f t="shared" si="7"/>
        <v>74</v>
      </c>
      <c r="B79" s="78"/>
      <c r="C79" s="53"/>
      <c r="D79" s="52"/>
      <c r="E79" s="57"/>
      <c r="F79" s="79"/>
      <c r="G79" s="57"/>
      <c r="H79" s="69"/>
      <c r="I79" s="69" t="str">
        <f t="shared" si="4"/>
        <v/>
      </c>
      <c r="N79" s="23">
        <f t="shared" si="5"/>
        <v>0</v>
      </c>
      <c r="X79" s="15">
        <f t="shared" si="6"/>
        <v>0</v>
      </c>
    </row>
    <row r="80" spans="1:24" s="15" customFormat="1" ht="30" customHeight="1" x14ac:dyDescent="0.2">
      <c r="A80" s="22">
        <f t="shared" si="7"/>
        <v>75</v>
      </c>
      <c r="B80" s="78"/>
      <c r="C80" s="53"/>
      <c r="D80" s="52"/>
      <c r="E80" s="57"/>
      <c r="F80" s="79"/>
      <c r="G80" s="57"/>
      <c r="H80" s="69"/>
      <c r="I80" s="69" t="str">
        <f t="shared" si="4"/>
        <v/>
      </c>
      <c r="N80" s="23">
        <f t="shared" si="5"/>
        <v>0</v>
      </c>
      <c r="X80" s="15">
        <f t="shared" si="6"/>
        <v>0</v>
      </c>
    </row>
    <row r="81" spans="1:24" s="15" customFormat="1" ht="30" customHeight="1" x14ac:dyDescent="0.2">
      <c r="A81" s="22">
        <f t="shared" si="7"/>
        <v>76</v>
      </c>
      <c r="B81" s="78"/>
      <c r="C81" s="53"/>
      <c r="D81" s="52"/>
      <c r="E81" s="57"/>
      <c r="F81" s="79"/>
      <c r="G81" s="57"/>
      <c r="H81" s="69"/>
      <c r="I81" s="69" t="str">
        <f t="shared" si="4"/>
        <v/>
      </c>
      <c r="N81" s="23">
        <f t="shared" si="5"/>
        <v>0</v>
      </c>
      <c r="X81" s="15">
        <f t="shared" si="6"/>
        <v>0</v>
      </c>
    </row>
    <row r="82" spans="1:24" s="15" customFormat="1" ht="30" customHeight="1" x14ac:dyDescent="0.2">
      <c r="A82" s="22">
        <f t="shared" si="7"/>
        <v>77</v>
      </c>
      <c r="B82" s="78"/>
      <c r="C82" s="53"/>
      <c r="D82" s="52"/>
      <c r="E82" s="57"/>
      <c r="F82" s="79"/>
      <c r="G82" s="57"/>
      <c r="H82" s="69"/>
      <c r="I82" s="69" t="str">
        <f t="shared" si="4"/>
        <v/>
      </c>
      <c r="N82" s="23">
        <f t="shared" si="5"/>
        <v>0</v>
      </c>
      <c r="X82" s="15">
        <f t="shared" si="6"/>
        <v>0</v>
      </c>
    </row>
    <row r="83" spans="1:24" s="15" customFormat="1" ht="30" customHeight="1" x14ac:dyDescent="0.2">
      <c r="A83" s="22">
        <f t="shared" si="7"/>
        <v>78</v>
      </c>
      <c r="B83" s="78"/>
      <c r="C83" s="53"/>
      <c r="D83" s="52"/>
      <c r="E83" s="57"/>
      <c r="F83" s="79"/>
      <c r="G83" s="57"/>
      <c r="H83" s="69"/>
      <c r="I83" s="69" t="str">
        <f t="shared" si="4"/>
        <v/>
      </c>
      <c r="N83" s="23">
        <f t="shared" si="5"/>
        <v>0</v>
      </c>
      <c r="X83" s="15">
        <f t="shared" si="6"/>
        <v>0</v>
      </c>
    </row>
    <row r="84" spans="1:24" s="15" customFormat="1" ht="30" customHeight="1" x14ac:dyDescent="0.2">
      <c r="A84" s="22">
        <f t="shared" si="7"/>
        <v>79</v>
      </c>
      <c r="B84" s="78"/>
      <c r="C84" s="53"/>
      <c r="D84" s="52"/>
      <c r="E84" s="57"/>
      <c r="F84" s="79"/>
      <c r="G84" s="57"/>
      <c r="H84" s="69"/>
      <c r="I84" s="69" t="str">
        <f t="shared" si="4"/>
        <v/>
      </c>
      <c r="N84" s="23">
        <f t="shared" si="5"/>
        <v>0</v>
      </c>
      <c r="X84" s="15">
        <f t="shared" si="6"/>
        <v>0</v>
      </c>
    </row>
    <row r="85" spans="1:24" s="15" customFormat="1" ht="30" customHeight="1" x14ac:dyDescent="0.2">
      <c r="A85" s="22">
        <f t="shared" si="7"/>
        <v>80</v>
      </c>
      <c r="B85" s="78"/>
      <c r="C85" s="53"/>
      <c r="D85" s="52"/>
      <c r="E85" s="57"/>
      <c r="F85" s="79"/>
      <c r="G85" s="57"/>
      <c r="H85" s="69"/>
      <c r="I85" s="69" t="str">
        <f t="shared" si="4"/>
        <v/>
      </c>
      <c r="N85" s="23">
        <f t="shared" si="5"/>
        <v>0</v>
      </c>
      <c r="X85" s="15">
        <f t="shared" si="6"/>
        <v>0</v>
      </c>
    </row>
    <row r="86" spans="1:24" s="15" customFormat="1" ht="30" customHeight="1" x14ac:dyDescent="0.2">
      <c r="A86" s="22">
        <f t="shared" si="7"/>
        <v>81</v>
      </c>
      <c r="B86" s="78"/>
      <c r="C86" s="53"/>
      <c r="D86" s="52"/>
      <c r="E86" s="57"/>
      <c r="F86" s="79"/>
      <c r="G86" s="57"/>
      <c r="H86" s="69"/>
      <c r="I86" s="69" t="str">
        <f t="shared" si="4"/>
        <v/>
      </c>
      <c r="N86" s="23">
        <f t="shared" si="5"/>
        <v>0</v>
      </c>
      <c r="X86" s="15">
        <f t="shared" si="6"/>
        <v>0</v>
      </c>
    </row>
    <row r="87" spans="1:24" s="15" customFormat="1" ht="30" customHeight="1" x14ac:dyDescent="0.2">
      <c r="A87" s="22">
        <f t="shared" si="7"/>
        <v>82</v>
      </c>
      <c r="B87" s="78"/>
      <c r="C87" s="53"/>
      <c r="D87" s="52"/>
      <c r="E87" s="57"/>
      <c r="F87" s="79"/>
      <c r="G87" s="57"/>
      <c r="H87" s="69"/>
      <c r="I87" s="69" t="str">
        <f t="shared" si="4"/>
        <v/>
      </c>
      <c r="N87" s="23">
        <f t="shared" si="5"/>
        <v>0</v>
      </c>
      <c r="X87" s="15">
        <f t="shared" si="6"/>
        <v>0</v>
      </c>
    </row>
    <row r="88" spans="1:24" s="15" customFormat="1" ht="30" customHeight="1" x14ac:dyDescent="0.2">
      <c r="A88" s="22">
        <f t="shared" si="7"/>
        <v>83</v>
      </c>
      <c r="B88" s="78"/>
      <c r="C88" s="53"/>
      <c r="D88" s="52"/>
      <c r="E88" s="57"/>
      <c r="F88" s="79"/>
      <c r="G88" s="57"/>
      <c r="H88" s="69"/>
      <c r="I88" s="69" t="str">
        <f t="shared" si="4"/>
        <v/>
      </c>
      <c r="N88" s="23">
        <f t="shared" si="5"/>
        <v>0</v>
      </c>
      <c r="X88" s="15">
        <f t="shared" si="6"/>
        <v>0</v>
      </c>
    </row>
    <row r="89" spans="1:24" s="15" customFormat="1" ht="30" customHeight="1" x14ac:dyDescent="0.2">
      <c r="A89" s="22">
        <f t="shared" si="7"/>
        <v>84</v>
      </c>
      <c r="B89" s="78"/>
      <c r="C89" s="53"/>
      <c r="D89" s="52"/>
      <c r="E89" s="57"/>
      <c r="F89" s="79"/>
      <c r="G89" s="57"/>
      <c r="H89" s="69"/>
      <c r="I89" s="69" t="str">
        <f t="shared" si="4"/>
        <v/>
      </c>
      <c r="N89" s="23">
        <f t="shared" si="5"/>
        <v>0</v>
      </c>
      <c r="X89" s="15">
        <f t="shared" si="6"/>
        <v>0</v>
      </c>
    </row>
    <row r="90" spans="1:24" s="15" customFormat="1" ht="30" customHeight="1" x14ac:dyDescent="0.2">
      <c r="A90" s="22">
        <f t="shared" si="7"/>
        <v>85</v>
      </c>
      <c r="B90" s="78"/>
      <c r="C90" s="53"/>
      <c r="D90" s="52"/>
      <c r="E90" s="57"/>
      <c r="F90" s="79"/>
      <c r="G90" s="57"/>
      <c r="H90" s="69"/>
      <c r="I90" s="69" t="str">
        <f t="shared" si="4"/>
        <v/>
      </c>
      <c r="N90" s="23">
        <f t="shared" si="5"/>
        <v>0</v>
      </c>
      <c r="X90" s="15">
        <f t="shared" si="6"/>
        <v>0</v>
      </c>
    </row>
    <row r="91" spans="1:24" s="15" customFormat="1" ht="30" customHeight="1" x14ac:dyDescent="0.2">
      <c r="A91" s="22">
        <f t="shared" si="7"/>
        <v>86</v>
      </c>
      <c r="B91" s="78"/>
      <c r="C91" s="53"/>
      <c r="D91" s="52"/>
      <c r="E91" s="57"/>
      <c r="F91" s="79"/>
      <c r="G91" s="57"/>
      <c r="H91" s="69"/>
      <c r="I91" s="69" t="str">
        <f t="shared" si="4"/>
        <v/>
      </c>
      <c r="N91" s="23">
        <f t="shared" si="5"/>
        <v>0</v>
      </c>
      <c r="X91" s="15">
        <f t="shared" si="6"/>
        <v>0</v>
      </c>
    </row>
    <row r="92" spans="1:24" s="15" customFormat="1" ht="30" customHeight="1" x14ac:dyDescent="0.2">
      <c r="A92" s="22">
        <f t="shared" si="7"/>
        <v>87</v>
      </c>
      <c r="B92" s="78"/>
      <c r="C92" s="53"/>
      <c r="D92" s="52"/>
      <c r="E92" s="57"/>
      <c r="F92" s="79"/>
      <c r="G92" s="57"/>
      <c r="H92" s="69"/>
      <c r="I92" s="69" t="str">
        <f t="shared" si="4"/>
        <v/>
      </c>
      <c r="N92" s="23">
        <f t="shared" si="5"/>
        <v>0</v>
      </c>
      <c r="X92" s="15">
        <f t="shared" si="6"/>
        <v>0</v>
      </c>
    </row>
    <row r="93" spans="1:24" s="15" customFormat="1" ht="30" customHeight="1" x14ac:dyDescent="0.2">
      <c r="A93" s="22">
        <f t="shared" si="7"/>
        <v>88</v>
      </c>
      <c r="B93" s="78"/>
      <c r="C93" s="53"/>
      <c r="D93" s="52"/>
      <c r="E93" s="57"/>
      <c r="F93" s="79"/>
      <c r="G93" s="57"/>
      <c r="H93" s="69"/>
      <c r="I93" s="69" t="str">
        <f t="shared" si="4"/>
        <v/>
      </c>
      <c r="N93" s="23">
        <f t="shared" si="5"/>
        <v>0</v>
      </c>
      <c r="X93" s="15">
        <f t="shared" si="6"/>
        <v>0</v>
      </c>
    </row>
    <row r="94" spans="1:24" s="15" customFormat="1" ht="30" customHeight="1" x14ac:dyDescent="0.2">
      <c r="A94" s="22">
        <f t="shared" si="7"/>
        <v>89</v>
      </c>
      <c r="B94" s="78"/>
      <c r="C94" s="53"/>
      <c r="D94" s="52"/>
      <c r="E94" s="57"/>
      <c r="F94" s="79"/>
      <c r="G94" s="57"/>
      <c r="H94" s="69"/>
      <c r="I94" s="69" t="str">
        <f t="shared" si="4"/>
        <v/>
      </c>
      <c r="N94" s="23">
        <f t="shared" si="5"/>
        <v>0</v>
      </c>
      <c r="X94" s="15">
        <f t="shared" si="6"/>
        <v>0</v>
      </c>
    </row>
    <row r="95" spans="1:24" s="15" customFormat="1" ht="30" customHeight="1" x14ac:dyDescent="0.2">
      <c r="A95" s="22">
        <f t="shared" si="7"/>
        <v>90</v>
      </c>
      <c r="B95" s="78"/>
      <c r="C95" s="53"/>
      <c r="D95" s="52"/>
      <c r="E95" s="57"/>
      <c r="F95" s="79"/>
      <c r="G95" s="57"/>
      <c r="H95" s="69"/>
      <c r="I95" s="69" t="str">
        <f t="shared" si="4"/>
        <v/>
      </c>
      <c r="N95" s="23">
        <f t="shared" si="5"/>
        <v>0</v>
      </c>
      <c r="X95" s="15">
        <f t="shared" si="6"/>
        <v>0</v>
      </c>
    </row>
    <row r="96" spans="1:24" s="15" customFormat="1" ht="30" customHeight="1" x14ac:dyDescent="0.2">
      <c r="A96" s="22">
        <f t="shared" si="7"/>
        <v>91</v>
      </c>
      <c r="B96" s="78"/>
      <c r="C96" s="53"/>
      <c r="D96" s="52"/>
      <c r="E96" s="57"/>
      <c r="F96" s="79"/>
      <c r="G96" s="57"/>
      <c r="H96" s="69"/>
      <c r="I96" s="69" t="str">
        <f t="shared" si="4"/>
        <v/>
      </c>
      <c r="N96" s="23">
        <f t="shared" si="5"/>
        <v>0</v>
      </c>
      <c r="X96" s="15">
        <f t="shared" si="6"/>
        <v>0</v>
      </c>
    </row>
    <row r="97" spans="1:24" s="15" customFormat="1" ht="30" customHeight="1" x14ac:dyDescent="0.2">
      <c r="A97" s="22">
        <f t="shared" si="7"/>
        <v>92</v>
      </c>
      <c r="B97" s="78"/>
      <c r="C97" s="53"/>
      <c r="D97" s="52"/>
      <c r="E97" s="57"/>
      <c r="F97" s="79"/>
      <c r="G97" s="57"/>
      <c r="H97" s="69"/>
      <c r="I97" s="69" t="str">
        <f t="shared" si="4"/>
        <v/>
      </c>
      <c r="N97" s="23">
        <f t="shared" si="5"/>
        <v>0</v>
      </c>
      <c r="X97" s="15">
        <f t="shared" si="6"/>
        <v>0</v>
      </c>
    </row>
    <row r="98" spans="1:24" s="15" customFormat="1" ht="30" customHeight="1" x14ac:dyDescent="0.2">
      <c r="A98" s="22">
        <f t="shared" si="7"/>
        <v>93</v>
      </c>
      <c r="B98" s="78"/>
      <c r="C98" s="53"/>
      <c r="D98" s="52"/>
      <c r="E98" s="57"/>
      <c r="F98" s="79"/>
      <c r="G98" s="57"/>
      <c r="H98" s="69"/>
      <c r="I98" s="69" t="str">
        <f t="shared" si="4"/>
        <v/>
      </c>
      <c r="N98" s="23">
        <f t="shared" si="5"/>
        <v>0</v>
      </c>
      <c r="X98" s="15">
        <f t="shared" si="6"/>
        <v>0</v>
      </c>
    </row>
    <row r="99" spans="1:24" s="15" customFormat="1" ht="30" customHeight="1" x14ac:dyDescent="0.2">
      <c r="A99" s="22">
        <f t="shared" si="7"/>
        <v>94</v>
      </c>
      <c r="B99" s="78"/>
      <c r="C99" s="53"/>
      <c r="D99" s="52"/>
      <c r="E99" s="57"/>
      <c r="F99" s="79"/>
      <c r="G99" s="57"/>
      <c r="H99" s="69"/>
      <c r="I99" s="69" t="str">
        <f t="shared" si="4"/>
        <v/>
      </c>
      <c r="N99" s="23">
        <f t="shared" si="5"/>
        <v>0</v>
      </c>
      <c r="X99" s="15">
        <f t="shared" si="6"/>
        <v>0</v>
      </c>
    </row>
    <row r="100" spans="1:24" s="15" customFormat="1" ht="30" customHeight="1" x14ac:dyDescent="0.2">
      <c r="A100" s="22">
        <f t="shared" si="7"/>
        <v>95</v>
      </c>
      <c r="B100" s="78"/>
      <c r="C100" s="53"/>
      <c r="D100" s="52"/>
      <c r="E100" s="57"/>
      <c r="F100" s="79"/>
      <c r="G100" s="57"/>
      <c r="H100" s="69"/>
      <c r="I100" s="69" t="str">
        <f t="shared" si="4"/>
        <v/>
      </c>
      <c r="N100" s="23">
        <f t="shared" si="5"/>
        <v>0</v>
      </c>
      <c r="X100" s="15">
        <f t="shared" si="6"/>
        <v>0</v>
      </c>
    </row>
    <row r="101" spans="1:24" s="15" customFormat="1" ht="30" customHeight="1" x14ac:dyDescent="0.2">
      <c r="A101" s="22">
        <f t="shared" si="7"/>
        <v>96</v>
      </c>
      <c r="B101" s="78"/>
      <c r="C101" s="53"/>
      <c r="D101" s="52"/>
      <c r="E101" s="57"/>
      <c r="F101" s="79"/>
      <c r="G101" s="57"/>
      <c r="H101" s="69"/>
      <c r="I101" s="69" t="str">
        <f t="shared" si="4"/>
        <v/>
      </c>
      <c r="N101" s="23">
        <f t="shared" si="5"/>
        <v>0</v>
      </c>
      <c r="X101" s="15">
        <f t="shared" si="6"/>
        <v>0</v>
      </c>
    </row>
    <row r="102" spans="1:24" s="15" customFormat="1" ht="30" customHeight="1" x14ac:dyDescent="0.2">
      <c r="A102" s="22">
        <f t="shared" si="7"/>
        <v>97</v>
      </c>
      <c r="B102" s="78"/>
      <c r="C102" s="53"/>
      <c r="D102" s="52"/>
      <c r="E102" s="57"/>
      <c r="F102" s="79"/>
      <c r="G102" s="57"/>
      <c r="H102" s="69"/>
      <c r="I102" s="69" t="str">
        <f t="shared" si="4"/>
        <v/>
      </c>
      <c r="N102" s="23">
        <f t="shared" si="5"/>
        <v>0</v>
      </c>
      <c r="X102" s="15">
        <f t="shared" si="6"/>
        <v>0</v>
      </c>
    </row>
    <row r="103" spans="1:24" s="15" customFormat="1" ht="30" customHeight="1" x14ac:dyDescent="0.2">
      <c r="A103" s="22">
        <f t="shared" si="7"/>
        <v>98</v>
      </c>
      <c r="B103" s="78"/>
      <c r="C103" s="53"/>
      <c r="D103" s="52"/>
      <c r="E103" s="57"/>
      <c r="F103" s="79"/>
      <c r="G103" s="57"/>
      <c r="H103" s="69"/>
      <c r="I103" s="69" t="str">
        <f t="shared" si="4"/>
        <v/>
      </c>
      <c r="N103" s="23">
        <f t="shared" si="5"/>
        <v>0</v>
      </c>
      <c r="X103" s="15">
        <f t="shared" si="6"/>
        <v>0</v>
      </c>
    </row>
    <row r="104" spans="1:24" s="15" customFormat="1" ht="30" customHeight="1" x14ac:dyDescent="0.2">
      <c r="A104" s="22">
        <f t="shared" si="7"/>
        <v>99</v>
      </c>
      <c r="B104" s="78"/>
      <c r="C104" s="53"/>
      <c r="D104" s="52"/>
      <c r="E104" s="57"/>
      <c r="F104" s="79"/>
      <c r="G104" s="57"/>
      <c r="H104" s="69"/>
      <c r="I104" s="69" t="str">
        <f t="shared" si="4"/>
        <v/>
      </c>
      <c r="N104" s="23">
        <f t="shared" si="5"/>
        <v>0</v>
      </c>
      <c r="X104" s="15">
        <f t="shared" si="6"/>
        <v>0</v>
      </c>
    </row>
    <row r="105" spans="1:24" s="15" customFormat="1" ht="30" customHeight="1" x14ac:dyDescent="0.2">
      <c r="A105" s="22">
        <f t="shared" si="7"/>
        <v>100</v>
      </c>
      <c r="B105" s="78"/>
      <c r="C105" s="53"/>
      <c r="D105" s="52"/>
      <c r="E105" s="57"/>
      <c r="F105" s="79"/>
      <c r="G105" s="57"/>
      <c r="H105" s="69"/>
      <c r="I105" s="69" t="str">
        <f t="shared" si="4"/>
        <v/>
      </c>
      <c r="N105" s="23">
        <f t="shared" si="5"/>
        <v>0</v>
      </c>
      <c r="X105" s="15">
        <f t="shared" si="6"/>
        <v>0</v>
      </c>
    </row>
    <row r="106" spans="1:24" s="15" customFormat="1" ht="30" customHeight="1" x14ac:dyDescent="0.2">
      <c r="A106" s="22">
        <f t="shared" si="7"/>
        <v>101</v>
      </c>
      <c r="B106" s="78"/>
      <c r="C106" s="53"/>
      <c r="D106" s="52"/>
      <c r="E106" s="57"/>
      <c r="F106" s="79"/>
      <c r="G106" s="57"/>
      <c r="H106" s="69"/>
      <c r="I106" s="69" t="str">
        <f t="shared" si="4"/>
        <v/>
      </c>
      <c r="N106" s="23">
        <f t="shared" si="5"/>
        <v>0</v>
      </c>
      <c r="X106" s="15">
        <f t="shared" si="6"/>
        <v>0</v>
      </c>
    </row>
    <row r="107" spans="1:24" s="15" customFormat="1" ht="30" customHeight="1" x14ac:dyDescent="0.2">
      <c r="A107" s="22">
        <f t="shared" si="7"/>
        <v>102</v>
      </c>
      <c r="B107" s="78"/>
      <c r="C107" s="53"/>
      <c r="D107" s="52"/>
      <c r="E107" s="57"/>
      <c r="F107" s="79"/>
      <c r="G107" s="57"/>
      <c r="H107" s="69"/>
      <c r="I107" s="69" t="str">
        <f t="shared" si="4"/>
        <v/>
      </c>
      <c r="N107" s="23">
        <f t="shared" si="5"/>
        <v>0</v>
      </c>
      <c r="X107" s="15">
        <f t="shared" si="6"/>
        <v>0</v>
      </c>
    </row>
    <row r="108" spans="1:24" s="15" customFormat="1" ht="30" customHeight="1" x14ac:dyDescent="0.2">
      <c r="A108" s="22">
        <f t="shared" si="7"/>
        <v>103</v>
      </c>
      <c r="B108" s="78"/>
      <c r="C108" s="53"/>
      <c r="D108" s="52"/>
      <c r="E108" s="57"/>
      <c r="F108" s="79"/>
      <c r="G108" s="57"/>
      <c r="H108" s="69"/>
      <c r="I108" s="69" t="str">
        <f t="shared" si="4"/>
        <v/>
      </c>
      <c r="N108" s="23">
        <f t="shared" si="5"/>
        <v>0</v>
      </c>
      <c r="X108" s="15">
        <f t="shared" si="6"/>
        <v>0</v>
      </c>
    </row>
    <row r="109" spans="1:24" s="15" customFormat="1" ht="30" customHeight="1" x14ac:dyDescent="0.2">
      <c r="A109" s="22">
        <f t="shared" si="7"/>
        <v>104</v>
      </c>
      <c r="B109" s="78"/>
      <c r="C109" s="53"/>
      <c r="D109" s="52"/>
      <c r="E109" s="57"/>
      <c r="F109" s="79"/>
      <c r="G109" s="57"/>
      <c r="H109" s="69"/>
      <c r="I109" s="69" t="str">
        <f t="shared" si="4"/>
        <v/>
      </c>
      <c r="N109" s="23">
        <f t="shared" si="5"/>
        <v>0</v>
      </c>
      <c r="X109" s="15">
        <f t="shared" si="6"/>
        <v>0</v>
      </c>
    </row>
    <row r="110" spans="1:24" s="15" customFormat="1" ht="30" customHeight="1" x14ac:dyDescent="0.2">
      <c r="A110" s="22">
        <f t="shared" si="7"/>
        <v>105</v>
      </c>
      <c r="B110" s="78"/>
      <c r="C110" s="53"/>
      <c r="D110" s="52"/>
      <c r="E110" s="57"/>
      <c r="F110" s="79"/>
      <c r="G110" s="57"/>
      <c r="H110" s="69"/>
      <c r="I110" s="69" t="str">
        <f t="shared" si="4"/>
        <v/>
      </c>
      <c r="N110" s="23">
        <f t="shared" si="5"/>
        <v>0</v>
      </c>
      <c r="X110" s="15">
        <f t="shared" si="6"/>
        <v>0</v>
      </c>
    </row>
    <row r="111" spans="1:24" s="15" customFormat="1" ht="30" customHeight="1" x14ac:dyDescent="0.2">
      <c r="A111" s="22">
        <f t="shared" si="7"/>
        <v>106</v>
      </c>
      <c r="B111" s="78"/>
      <c r="C111" s="53"/>
      <c r="D111" s="52"/>
      <c r="E111" s="57"/>
      <c r="F111" s="79"/>
      <c r="G111" s="57"/>
      <c r="H111" s="69"/>
      <c r="I111" s="69" t="str">
        <f t="shared" si="4"/>
        <v/>
      </c>
      <c r="N111" s="23">
        <f t="shared" si="5"/>
        <v>0</v>
      </c>
      <c r="X111" s="15">
        <f t="shared" si="6"/>
        <v>0</v>
      </c>
    </row>
    <row r="112" spans="1:24" s="15" customFormat="1" ht="30" customHeight="1" x14ac:dyDescent="0.2">
      <c r="A112" s="22">
        <f t="shared" si="7"/>
        <v>107</v>
      </c>
      <c r="B112" s="78"/>
      <c r="C112" s="53"/>
      <c r="D112" s="52"/>
      <c r="E112" s="57"/>
      <c r="F112" s="79"/>
      <c r="G112" s="57"/>
      <c r="H112" s="69"/>
      <c r="I112" s="69" t="str">
        <f t="shared" si="4"/>
        <v/>
      </c>
      <c r="N112" s="23">
        <f t="shared" si="5"/>
        <v>0</v>
      </c>
      <c r="X112" s="15">
        <f t="shared" si="6"/>
        <v>0</v>
      </c>
    </row>
    <row r="113" spans="1:24" s="15" customFormat="1" ht="30" customHeight="1" x14ac:dyDescent="0.2">
      <c r="A113" s="22">
        <f t="shared" si="7"/>
        <v>108</v>
      </c>
      <c r="B113" s="78"/>
      <c r="C113" s="53"/>
      <c r="D113" s="52"/>
      <c r="E113" s="57"/>
      <c r="F113" s="79"/>
      <c r="G113" s="57"/>
      <c r="H113" s="69"/>
      <c r="I113" s="69" t="str">
        <f t="shared" si="4"/>
        <v/>
      </c>
      <c r="N113" s="23">
        <f t="shared" si="5"/>
        <v>0</v>
      </c>
      <c r="X113" s="15">
        <f t="shared" si="6"/>
        <v>0</v>
      </c>
    </row>
    <row r="114" spans="1:24" s="15" customFormat="1" ht="30" customHeight="1" x14ac:dyDescent="0.2">
      <c r="A114" s="22">
        <f t="shared" si="7"/>
        <v>109</v>
      </c>
      <c r="B114" s="78"/>
      <c r="C114" s="53"/>
      <c r="D114" s="52"/>
      <c r="E114" s="57"/>
      <c r="F114" s="79"/>
      <c r="G114" s="57"/>
      <c r="H114" s="69"/>
      <c r="I114" s="69" t="str">
        <f t="shared" si="4"/>
        <v/>
      </c>
      <c r="N114" s="23">
        <f t="shared" si="5"/>
        <v>0</v>
      </c>
      <c r="X114" s="15">
        <f t="shared" si="6"/>
        <v>0</v>
      </c>
    </row>
    <row r="115" spans="1:24" s="15" customFormat="1" ht="30" customHeight="1" x14ac:dyDescent="0.2">
      <c r="A115" s="22">
        <f t="shared" si="7"/>
        <v>110</v>
      </c>
      <c r="B115" s="78"/>
      <c r="C115" s="53"/>
      <c r="D115" s="52"/>
      <c r="E115" s="57"/>
      <c r="F115" s="79"/>
      <c r="G115" s="57"/>
      <c r="H115" s="69"/>
      <c r="I115" s="69" t="str">
        <f t="shared" si="4"/>
        <v/>
      </c>
      <c r="N115" s="23">
        <f t="shared" si="5"/>
        <v>0</v>
      </c>
      <c r="X115" s="15">
        <f t="shared" si="6"/>
        <v>0</v>
      </c>
    </row>
    <row r="116" spans="1:24" s="15" customFormat="1" ht="30" customHeight="1" x14ac:dyDescent="0.2">
      <c r="A116" s="22">
        <f t="shared" si="7"/>
        <v>111</v>
      </c>
      <c r="B116" s="78"/>
      <c r="C116" s="53"/>
      <c r="D116" s="52"/>
      <c r="E116" s="57"/>
      <c r="F116" s="79"/>
      <c r="G116" s="57"/>
      <c r="H116" s="69"/>
      <c r="I116" s="69" t="str">
        <f t="shared" si="4"/>
        <v/>
      </c>
      <c r="N116" s="23">
        <f t="shared" si="5"/>
        <v>0</v>
      </c>
      <c r="X116" s="15">
        <f t="shared" si="6"/>
        <v>0</v>
      </c>
    </row>
    <row r="117" spans="1:24" s="15" customFormat="1" ht="30" customHeight="1" x14ac:dyDescent="0.2">
      <c r="A117" s="22">
        <f t="shared" si="7"/>
        <v>112</v>
      </c>
      <c r="B117" s="78"/>
      <c r="C117" s="53"/>
      <c r="D117" s="52"/>
      <c r="E117" s="57"/>
      <c r="F117" s="79"/>
      <c r="G117" s="57"/>
      <c r="H117" s="69"/>
      <c r="I117" s="69" t="str">
        <f t="shared" si="4"/>
        <v/>
      </c>
      <c r="N117" s="23">
        <f t="shared" si="5"/>
        <v>0</v>
      </c>
      <c r="X117" s="15">
        <f t="shared" si="6"/>
        <v>0</v>
      </c>
    </row>
    <row r="118" spans="1:24" s="15" customFormat="1" ht="30" customHeight="1" x14ac:dyDescent="0.2">
      <c r="A118" s="22">
        <f t="shared" si="7"/>
        <v>113</v>
      </c>
      <c r="B118" s="78"/>
      <c r="C118" s="53"/>
      <c r="D118" s="52"/>
      <c r="E118" s="57"/>
      <c r="F118" s="79"/>
      <c r="G118" s="57"/>
      <c r="H118" s="69"/>
      <c r="I118" s="69" t="str">
        <f t="shared" si="4"/>
        <v/>
      </c>
      <c r="N118" s="23">
        <f t="shared" si="5"/>
        <v>0</v>
      </c>
      <c r="X118" s="15">
        <f t="shared" si="6"/>
        <v>0</v>
      </c>
    </row>
    <row r="119" spans="1:24" s="15" customFormat="1" ht="30" customHeight="1" x14ac:dyDescent="0.2">
      <c r="A119" s="22">
        <f t="shared" si="7"/>
        <v>114</v>
      </c>
      <c r="B119" s="78"/>
      <c r="C119" s="53"/>
      <c r="D119" s="52"/>
      <c r="E119" s="57"/>
      <c r="F119" s="79"/>
      <c r="G119" s="57"/>
      <c r="H119" s="69"/>
      <c r="I119" s="69" t="str">
        <f t="shared" si="4"/>
        <v/>
      </c>
      <c r="N119" s="23">
        <f t="shared" si="5"/>
        <v>0</v>
      </c>
      <c r="X119" s="15">
        <f t="shared" si="6"/>
        <v>0</v>
      </c>
    </row>
    <row r="120" spans="1:24" s="15" customFormat="1" ht="30" customHeight="1" x14ac:dyDescent="0.2">
      <c r="A120" s="22">
        <f t="shared" si="7"/>
        <v>115</v>
      </c>
      <c r="B120" s="78"/>
      <c r="C120" s="53"/>
      <c r="D120" s="52"/>
      <c r="E120" s="57"/>
      <c r="F120" s="79"/>
      <c r="G120" s="57"/>
      <c r="H120" s="69"/>
      <c r="I120" s="69" t="str">
        <f t="shared" si="4"/>
        <v/>
      </c>
      <c r="N120" s="23">
        <f t="shared" si="5"/>
        <v>0</v>
      </c>
      <c r="X120" s="15">
        <f t="shared" si="6"/>
        <v>0</v>
      </c>
    </row>
    <row r="121" spans="1:24" s="15" customFormat="1" ht="30" customHeight="1" x14ac:dyDescent="0.2">
      <c r="A121" s="22">
        <f t="shared" si="7"/>
        <v>116</v>
      </c>
      <c r="B121" s="78"/>
      <c r="C121" s="53"/>
      <c r="D121" s="52"/>
      <c r="E121" s="57"/>
      <c r="F121" s="79"/>
      <c r="G121" s="57"/>
      <c r="H121" s="69"/>
      <c r="I121" s="69" t="str">
        <f t="shared" si="4"/>
        <v/>
      </c>
      <c r="N121" s="23">
        <f t="shared" si="5"/>
        <v>0</v>
      </c>
      <c r="X121" s="15">
        <f t="shared" si="6"/>
        <v>0</v>
      </c>
    </row>
    <row r="122" spans="1:24" s="15" customFormat="1" ht="30" customHeight="1" x14ac:dyDescent="0.2">
      <c r="A122" s="22">
        <f t="shared" si="7"/>
        <v>117</v>
      </c>
      <c r="B122" s="78"/>
      <c r="C122" s="53"/>
      <c r="D122" s="52"/>
      <c r="E122" s="57"/>
      <c r="F122" s="79"/>
      <c r="G122" s="57"/>
      <c r="H122" s="69"/>
      <c r="I122" s="69" t="str">
        <f t="shared" si="4"/>
        <v/>
      </c>
      <c r="N122" s="23">
        <f t="shared" si="5"/>
        <v>0</v>
      </c>
      <c r="X122" s="15">
        <f t="shared" si="6"/>
        <v>0</v>
      </c>
    </row>
    <row r="123" spans="1:24" s="15" customFormat="1" ht="30" customHeight="1" x14ac:dyDescent="0.2">
      <c r="A123" s="22">
        <f t="shared" si="7"/>
        <v>118</v>
      </c>
      <c r="B123" s="78"/>
      <c r="C123" s="53"/>
      <c r="D123" s="52"/>
      <c r="E123" s="57"/>
      <c r="F123" s="79"/>
      <c r="G123" s="57"/>
      <c r="H123" s="69"/>
      <c r="I123" s="69" t="str">
        <f t="shared" si="4"/>
        <v/>
      </c>
      <c r="N123" s="23">
        <f t="shared" si="5"/>
        <v>0</v>
      </c>
      <c r="X123" s="15">
        <f t="shared" si="6"/>
        <v>0</v>
      </c>
    </row>
    <row r="124" spans="1:24" s="15" customFormat="1" ht="30" customHeight="1" x14ac:dyDescent="0.2">
      <c r="A124" s="22">
        <f t="shared" si="7"/>
        <v>119</v>
      </c>
      <c r="B124" s="78"/>
      <c r="C124" s="53"/>
      <c r="D124" s="52"/>
      <c r="E124" s="57"/>
      <c r="F124" s="79"/>
      <c r="G124" s="57"/>
      <c r="H124" s="69"/>
      <c r="I124" s="69" t="str">
        <f t="shared" si="4"/>
        <v/>
      </c>
      <c r="N124" s="23">
        <f t="shared" si="5"/>
        <v>0</v>
      </c>
      <c r="X124" s="15">
        <f t="shared" si="6"/>
        <v>0</v>
      </c>
    </row>
    <row r="125" spans="1:24" s="15" customFormat="1" ht="30" customHeight="1" x14ac:dyDescent="0.2">
      <c r="A125" s="22">
        <f t="shared" si="7"/>
        <v>120</v>
      </c>
      <c r="B125" s="78"/>
      <c r="C125" s="53"/>
      <c r="D125" s="52"/>
      <c r="E125" s="57"/>
      <c r="F125" s="79"/>
      <c r="G125" s="57"/>
      <c r="H125" s="69"/>
      <c r="I125" s="69" t="str">
        <f t="shared" si="4"/>
        <v/>
      </c>
      <c r="N125" s="23">
        <f t="shared" si="5"/>
        <v>0</v>
      </c>
      <c r="X125" s="15">
        <f t="shared" si="6"/>
        <v>0</v>
      </c>
    </row>
    <row r="126" spans="1:24" s="15" customFormat="1" ht="30" customHeight="1" x14ac:dyDescent="0.2">
      <c r="A126" s="22">
        <f t="shared" si="7"/>
        <v>121</v>
      </c>
      <c r="B126" s="78"/>
      <c r="C126" s="53"/>
      <c r="D126" s="52"/>
      <c r="E126" s="57"/>
      <c r="F126" s="79"/>
      <c r="G126" s="57"/>
      <c r="H126" s="69"/>
      <c r="I126" s="69" t="str">
        <f t="shared" si="4"/>
        <v/>
      </c>
      <c r="N126" s="23">
        <f t="shared" si="5"/>
        <v>0</v>
      </c>
      <c r="X126" s="15">
        <f t="shared" si="6"/>
        <v>0</v>
      </c>
    </row>
    <row r="127" spans="1:24" s="15" customFormat="1" ht="30" customHeight="1" x14ac:dyDescent="0.2">
      <c r="A127" s="22">
        <f t="shared" si="7"/>
        <v>122</v>
      </c>
      <c r="B127" s="78"/>
      <c r="C127" s="53"/>
      <c r="D127" s="52"/>
      <c r="E127" s="57"/>
      <c r="F127" s="79"/>
      <c r="G127" s="57"/>
      <c r="H127" s="69"/>
      <c r="I127" s="69" t="str">
        <f t="shared" si="4"/>
        <v/>
      </c>
      <c r="N127" s="23">
        <f t="shared" si="5"/>
        <v>0</v>
      </c>
      <c r="X127" s="15">
        <f t="shared" si="6"/>
        <v>0</v>
      </c>
    </row>
    <row r="128" spans="1:24" s="15" customFormat="1" ht="30" customHeight="1" x14ac:dyDescent="0.2">
      <c r="A128" s="22">
        <f t="shared" si="7"/>
        <v>123</v>
      </c>
      <c r="B128" s="78"/>
      <c r="C128" s="53"/>
      <c r="D128" s="52"/>
      <c r="E128" s="57"/>
      <c r="F128" s="79"/>
      <c r="G128" s="57"/>
      <c r="H128" s="69"/>
      <c r="I128" s="69" t="str">
        <f t="shared" si="4"/>
        <v/>
      </c>
      <c r="N128" s="23">
        <f t="shared" si="5"/>
        <v>0</v>
      </c>
      <c r="X128" s="15">
        <f t="shared" si="6"/>
        <v>0</v>
      </c>
    </row>
    <row r="129" spans="1:24" s="15" customFormat="1" ht="30" customHeight="1" x14ac:dyDescent="0.2">
      <c r="A129" s="22">
        <f t="shared" si="7"/>
        <v>124</v>
      </c>
      <c r="B129" s="78"/>
      <c r="C129" s="53"/>
      <c r="D129" s="52"/>
      <c r="E129" s="57"/>
      <c r="F129" s="79"/>
      <c r="G129" s="57"/>
      <c r="H129" s="69"/>
      <c r="I129" s="69" t="str">
        <f t="shared" si="4"/>
        <v/>
      </c>
      <c r="N129" s="23">
        <f t="shared" si="5"/>
        <v>0</v>
      </c>
      <c r="X129" s="15">
        <f t="shared" si="6"/>
        <v>0</v>
      </c>
    </row>
    <row r="130" spans="1:24" s="15" customFormat="1" ht="30" customHeight="1" x14ac:dyDescent="0.2">
      <c r="A130" s="22">
        <f t="shared" si="7"/>
        <v>125</v>
      </c>
      <c r="B130" s="78"/>
      <c r="C130" s="53"/>
      <c r="D130" s="52"/>
      <c r="E130" s="57"/>
      <c r="F130" s="79"/>
      <c r="G130" s="57"/>
      <c r="H130" s="69"/>
      <c r="I130" s="69" t="str">
        <f t="shared" si="4"/>
        <v/>
      </c>
      <c r="N130" s="23">
        <f t="shared" si="5"/>
        <v>0</v>
      </c>
      <c r="X130" s="15">
        <f t="shared" si="6"/>
        <v>0</v>
      </c>
    </row>
    <row r="131" spans="1:24" s="15" customFormat="1" ht="30" customHeight="1" x14ac:dyDescent="0.2">
      <c r="A131" s="22">
        <f t="shared" si="7"/>
        <v>126</v>
      </c>
      <c r="B131" s="78"/>
      <c r="C131" s="53"/>
      <c r="D131" s="52"/>
      <c r="E131" s="57"/>
      <c r="F131" s="79"/>
      <c r="G131" s="57"/>
      <c r="H131" s="69"/>
      <c r="I131" s="69" t="str">
        <f t="shared" si="4"/>
        <v/>
      </c>
      <c r="N131" s="23">
        <f t="shared" si="5"/>
        <v>0</v>
      </c>
      <c r="X131" s="15">
        <f t="shared" si="6"/>
        <v>0</v>
      </c>
    </row>
    <row r="132" spans="1:24" s="15" customFormat="1" ht="30" customHeight="1" x14ac:dyDescent="0.2">
      <c r="A132" s="22">
        <f t="shared" si="7"/>
        <v>127</v>
      </c>
      <c r="B132" s="78"/>
      <c r="C132" s="53"/>
      <c r="D132" s="52"/>
      <c r="E132" s="57"/>
      <c r="F132" s="79"/>
      <c r="G132" s="57"/>
      <c r="H132" s="69"/>
      <c r="I132" s="69" t="str">
        <f t="shared" si="4"/>
        <v/>
      </c>
      <c r="N132" s="23">
        <f t="shared" si="5"/>
        <v>0</v>
      </c>
      <c r="X132" s="15">
        <f t="shared" si="6"/>
        <v>0</v>
      </c>
    </row>
    <row r="133" spans="1:24" s="15" customFormat="1" ht="30" customHeight="1" x14ac:dyDescent="0.2">
      <c r="A133" s="22">
        <f t="shared" si="7"/>
        <v>128</v>
      </c>
      <c r="B133" s="78"/>
      <c r="C133" s="53"/>
      <c r="D133" s="52"/>
      <c r="E133" s="57"/>
      <c r="F133" s="79"/>
      <c r="G133" s="57"/>
      <c r="H133" s="69"/>
      <c r="I133" s="69" t="str">
        <f t="shared" si="4"/>
        <v/>
      </c>
      <c r="N133" s="23">
        <f t="shared" si="5"/>
        <v>0</v>
      </c>
      <c r="X133" s="15">
        <f t="shared" si="6"/>
        <v>0</v>
      </c>
    </row>
    <row r="134" spans="1:24" s="15" customFormat="1" ht="30" customHeight="1" x14ac:dyDescent="0.2">
      <c r="A134" s="22">
        <f t="shared" si="7"/>
        <v>129</v>
      </c>
      <c r="B134" s="78"/>
      <c r="C134" s="53"/>
      <c r="D134" s="52"/>
      <c r="E134" s="57"/>
      <c r="F134" s="79"/>
      <c r="G134" s="57"/>
      <c r="H134" s="69"/>
      <c r="I134" s="69" t="str">
        <f t="shared" si="4"/>
        <v/>
      </c>
      <c r="N134" s="23">
        <f t="shared" si="5"/>
        <v>0</v>
      </c>
      <c r="X134" s="15">
        <f t="shared" si="6"/>
        <v>0</v>
      </c>
    </row>
    <row r="135" spans="1:24" s="15" customFormat="1" ht="30" customHeight="1" x14ac:dyDescent="0.2">
      <c r="A135" s="22">
        <f t="shared" si="7"/>
        <v>130</v>
      </c>
      <c r="B135" s="78"/>
      <c r="C135" s="53"/>
      <c r="D135" s="52"/>
      <c r="E135" s="57"/>
      <c r="F135" s="79"/>
      <c r="G135" s="57"/>
      <c r="H135" s="69"/>
      <c r="I135" s="69" t="str">
        <f t="shared" ref="I135:I198" si="8">IF(H135="","",IF(H135="سلفة","اكتب إسم الموظف",IF(H135="نقدي","-","")))</f>
        <v/>
      </c>
      <c r="N135" s="23">
        <f t="shared" ref="N135:N198" si="9">F135</f>
        <v>0</v>
      </c>
      <c r="X135" s="15">
        <f t="shared" ref="X135:X198" si="10">F135</f>
        <v>0</v>
      </c>
    </row>
    <row r="136" spans="1:24" s="15" customFormat="1" ht="30" customHeight="1" x14ac:dyDescent="0.2">
      <c r="A136" s="22">
        <f t="shared" ref="A136:A199" si="11">A135+1</f>
        <v>131</v>
      </c>
      <c r="B136" s="78"/>
      <c r="C136" s="53"/>
      <c r="D136" s="52"/>
      <c r="E136" s="57"/>
      <c r="F136" s="79"/>
      <c r="G136" s="57"/>
      <c r="H136" s="69"/>
      <c r="I136" s="69" t="str">
        <f t="shared" si="8"/>
        <v/>
      </c>
      <c r="N136" s="23">
        <f t="shared" si="9"/>
        <v>0</v>
      </c>
      <c r="X136" s="15">
        <f t="shared" si="10"/>
        <v>0</v>
      </c>
    </row>
    <row r="137" spans="1:24" s="15" customFormat="1" ht="30" customHeight="1" x14ac:dyDescent="0.2">
      <c r="A137" s="22">
        <f t="shared" si="11"/>
        <v>132</v>
      </c>
      <c r="B137" s="78"/>
      <c r="C137" s="53"/>
      <c r="D137" s="52"/>
      <c r="E137" s="57"/>
      <c r="F137" s="79"/>
      <c r="G137" s="57"/>
      <c r="H137" s="69"/>
      <c r="I137" s="69" t="str">
        <f t="shared" si="8"/>
        <v/>
      </c>
      <c r="N137" s="23">
        <f t="shared" si="9"/>
        <v>0</v>
      </c>
      <c r="X137" s="15">
        <f t="shared" si="10"/>
        <v>0</v>
      </c>
    </row>
    <row r="138" spans="1:24" s="15" customFormat="1" ht="30" customHeight="1" x14ac:dyDescent="0.2">
      <c r="A138" s="22">
        <f t="shared" si="11"/>
        <v>133</v>
      </c>
      <c r="B138" s="78"/>
      <c r="C138" s="53"/>
      <c r="D138" s="52"/>
      <c r="E138" s="57"/>
      <c r="F138" s="79"/>
      <c r="G138" s="57"/>
      <c r="H138" s="69"/>
      <c r="I138" s="69" t="str">
        <f t="shared" si="8"/>
        <v/>
      </c>
      <c r="N138" s="23">
        <f t="shared" si="9"/>
        <v>0</v>
      </c>
      <c r="X138" s="15">
        <f t="shared" si="10"/>
        <v>0</v>
      </c>
    </row>
    <row r="139" spans="1:24" s="15" customFormat="1" ht="30" customHeight="1" x14ac:dyDescent="0.2">
      <c r="A139" s="22">
        <f t="shared" si="11"/>
        <v>134</v>
      </c>
      <c r="B139" s="78"/>
      <c r="C139" s="53"/>
      <c r="D139" s="52"/>
      <c r="E139" s="57"/>
      <c r="F139" s="79"/>
      <c r="G139" s="57"/>
      <c r="H139" s="69"/>
      <c r="I139" s="69" t="str">
        <f t="shared" si="8"/>
        <v/>
      </c>
      <c r="N139" s="23">
        <f t="shared" si="9"/>
        <v>0</v>
      </c>
      <c r="X139" s="15">
        <f t="shared" si="10"/>
        <v>0</v>
      </c>
    </row>
    <row r="140" spans="1:24" s="15" customFormat="1" ht="30" customHeight="1" x14ac:dyDescent="0.2">
      <c r="A140" s="22">
        <f t="shared" si="11"/>
        <v>135</v>
      </c>
      <c r="B140" s="78"/>
      <c r="C140" s="53"/>
      <c r="D140" s="52"/>
      <c r="E140" s="57"/>
      <c r="F140" s="79"/>
      <c r="G140" s="57"/>
      <c r="H140" s="69"/>
      <c r="I140" s="69" t="str">
        <f t="shared" si="8"/>
        <v/>
      </c>
      <c r="N140" s="23">
        <f t="shared" si="9"/>
        <v>0</v>
      </c>
      <c r="X140" s="15">
        <f t="shared" si="10"/>
        <v>0</v>
      </c>
    </row>
    <row r="141" spans="1:24" s="15" customFormat="1" ht="30" customHeight="1" x14ac:dyDescent="0.2">
      <c r="A141" s="22">
        <f t="shared" si="11"/>
        <v>136</v>
      </c>
      <c r="B141" s="78"/>
      <c r="C141" s="53"/>
      <c r="D141" s="52"/>
      <c r="E141" s="57"/>
      <c r="F141" s="79"/>
      <c r="G141" s="57"/>
      <c r="H141" s="69"/>
      <c r="I141" s="69" t="str">
        <f t="shared" si="8"/>
        <v/>
      </c>
      <c r="N141" s="23">
        <f t="shared" si="9"/>
        <v>0</v>
      </c>
      <c r="X141" s="15">
        <f t="shared" si="10"/>
        <v>0</v>
      </c>
    </row>
    <row r="142" spans="1:24" s="15" customFormat="1" ht="30" customHeight="1" x14ac:dyDescent="0.2">
      <c r="A142" s="22">
        <f t="shared" si="11"/>
        <v>137</v>
      </c>
      <c r="B142" s="78"/>
      <c r="C142" s="53"/>
      <c r="D142" s="52"/>
      <c r="E142" s="57"/>
      <c r="F142" s="79"/>
      <c r="G142" s="57"/>
      <c r="H142" s="69"/>
      <c r="I142" s="69" t="str">
        <f t="shared" si="8"/>
        <v/>
      </c>
      <c r="N142" s="23">
        <f t="shared" si="9"/>
        <v>0</v>
      </c>
      <c r="X142" s="15">
        <f t="shared" si="10"/>
        <v>0</v>
      </c>
    </row>
    <row r="143" spans="1:24" s="15" customFormat="1" ht="30" customHeight="1" x14ac:dyDescent="0.2">
      <c r="A143" s="22">
        <f t="shared" si="11"/>
        <v>138</v>
      </c>
      <c r="B143" s="78"/>
      <c r="C143" s="53"/>
      <c r="D143" s="52"/>
      <c r="E143" s="57"/>
      <c r="F143" s="79"/>
      <c r="G143" s="57"/>
      <c r="H143" s="69"/>
      <c r="I143" s="69" t="str">
        <f t="shared" si="8"/>
        <v/>
      </c>
      <c r="N143" s="23">
        <f t="shared" si="9"/>
        <v>0</v>
      </c>
      <c r="X143" s="15">
        <f t="shared" si="10"/>
        <v>0</v>
      </c>
    </row>
    <row r="144" spans="1:24" s="15" customFormat="1" ht="30" customHeight="1" x14ac:dyDescent="0.2">
      <c r="A144" s="22">
        <f t="shared" si="11"/>
        <v>139</v>
      </c>
      <c r="B144" s="78"/>
      <c r="C144" s="53"/>
      <c r="D144" s="52"/>
      <c r="E144" s="57"/>
      <c r="F144" s="79"/>
      <c r="G144" s="57"/>
      <c r="H144" s="69"/>
      <c r="I144" s="69" t="str">
        <f t="shared" si="8"/>
        <v/>
      </c>
      <c r="N144" s="23">
        <f t="shared" si="9"/>
        <v>0</v>
      </c>
      <c r="X144" s="15">
        <f t="shared" si="10"/>
        <v>0</v>
      </c>
    </row>
    <row r="145" spans="1:24" s="15" customFormat="1" ht="30" customHeight="1" x14ac:dyDescent="0.2">
      <c r="A145" s="22">
        <f t="shared" si="11"/>
        <v>140</v>
      </c>
      <c r="B145" s="78"/>
      <c r="C145" s="53"/>
      <c r="D145" s="52"/>
      <c r="E145" s="57"/>
      <c r="F145" s="79"/>
      <c r="G145" s="57"/>
      <c r="H145" s="69"/>
      <c r="I145" s="69" t="str">
        <f t="shared" si="8"/>
        <v/>
      </c>
      <c r="N145" s="23">
        <f t="shared" si="9"/>
        <v>0</v>
      </c>
      <c r="X145" s="15">
        <f t="shared" si="10"/>
        <v>0</v>
      </c>
    </row>
    <row r="146" spans="1:24" s="15" customFormat="1" ht="30" customHeight="1" x14ac:dyDescent="0.2">
      <c r="A146" s="22">
        <f t="shared" si="11"/>
        <v>141</v>
      </c>
      <c r="B146" s="78"/>
      <c r="C146" s="53"/>
      <c r="D146" s="52"/>
      <c r="E146" s="57"/>
      <c r="F146" s="79"/>
      <c r="G146" s="57"/>
      <c r="H146" s="69"/>
      <c r="I146" s="69" t="str">
        <f t="shared" si="8"/>
        <v/>
      </c>
      <c r="N146" s="23">
        <f t="shared" si="9"/>
        <v>0</v>
      </c>
      <c r="X146" s="15">
        <f t="shared" si="10"/>
        <v>0</v>
      </c>
    </row>
    <row r="147" spans="1:24" s="15" customFormat="1" ht="30" customHeight="1" x14ac:dyDescent="0.2">
      <c r="A147" s="22">
        <f t="shared" si="11"/>
        <v>142</v>
      </c>
      <c r="B147" s="78"/>
      <c r="C147" s="53"/>
      <c r="D147" s="52"/>
      <c r="E147" s="57"/>
      <c r="F147" s="79"/>
      <c r="G147" s="57"/>
      <c r="H147" s="69"/>
      <c r="I147" s="69" t="str">
        <f t="shared" si="8"/>
        <v/>
      </c>
      <c r="N147" s="23">
        <f t="shared" si="9"/>
        <v>0</v>
      </c>
      <c r="X147" s="15">
        <f t="shared" si="10"/>
        <v>0</v>
      </c>
    </row>
    <row r="148" spans="1:24" s="15" customFormat="1" ht="30" customHeight="1" x14ac:dyDescent="0.2">
      <c r="A148" s="22">
        <f t="shared" si="11"/>
        <v>143</v>
      </c>
      <c r="B148" s="78"/>
      <c r="C148" s="53"/>
      <c r="D148" s="52"/>
      <c r="E148" s="57"/>
      <c r="F148" s="79"/>
      <c r="G148" s="57"/>
      <c r="H148" s="69"/>
      <c r="I148" s="69" t="str">
        <f t="shared" si="8"/>
        <v/>
      </c>
      <c r="N148" s="23">
        <f t="shared" si="9"/>
        <v>0</v>
      </c>
      <c r="X148" s="15">
        <f t="shared" si="10"/>
        <v>0</v>
      </c>
    </row>
    <row r="149" spans="1:24" s="15" customFormat="1" ht="30" customHeight="1" x14ac:dyDescent="0.2">
      <c r="A149" s="22">
        <f t="shared" si="11"/>
        <v>144</v>
      </c>
      <c r="B149" s="78"/>
      <c r="C149" s="53"/>
      <c r="D149" s="52"/>
      <c r="E149" s="57"/>
      <c r="F149" s="79"/>
      <c r="G149" s="57"/>
      <c r="H149" s="69"/>
      <c r="I149" s="69" t="str">
        <f t="shared" si="8"/>
        <v/>
      </c>
      <c r="N149" s="23">
        <f t="shared" si="9"/>
        <v>0</v>
      </c>
      <c r="X149" s="15">
        <f t="shared" si="10"/>
        <v>0</v>
      </c>
    </row>
    <row r="150" spans="1:24" s="15" customFormat="1" ht="30" customHeight="1" x14ac:dyDescent="0.2">
      <c r="A150" s="22">
        <f t="shared" si="11"/>
        <v>145</v>
      </c>
      <c r="B150" s="78"/>
      <c r="C150" s="53"/>
      <c r="D150" s="52"/>
      <c r="E150" s="57"/>
      <c r="F150" s="79"/>
      <c r="G150" s="57"/>
      <c r="H150" s="69"/>
      <c r="I150" s="69" t="str">
        <f t="shared" si="8"/>
        <v/>
      </c>
      <c r="N150" s="23">
        <f t="shared" si="9"/>
        <v>0</v>
      </c>
      <c r="X150" s="15">
        <f t="shared" si="10"/>
        <v>0</v>
      </c>
    </row>
    <row r="151" spans="1:24" s="15" customFormat="1" ht="30" customHeight="1" x14ac:dyDescent="0.2">
      <c r="A151" s="22">
        <f t="shared" si="11"/>
        <v>146</v>
      </c>
      <c r="B151" s="78"/>
      <c r="C151" s="53"/>
      <c r="D151" s="52"/>
      <c r="E151" s="57"/>
      <c r="F151" s="79"/>
      <c r="G151" s="57"/>
      <c r="H151" s="69"/>
      <c r="I151" s="69" t="str">
        <f t="shared" si="8"/>
        <v/>
      </c>
      <c r="N151" s="23">
        <f t="shared" si="9"/>
        <v>0</v>
      </c>
      <c r="X151" s="15">
        <f t="shared" si="10"/>
        <v>0</v>
      </c>
    </row>
    <row r="152" spans="1:24" s="15" customFormat="1" ht="30" customHeight="1" x14ac:dyDescent="0.2">
      <c r="A152" s="22">
        <f t="shared" si="11"/>
        <v>147</v>
      </c>
      <c r="B152" s="78"/>
      <c r="C152" s="53"/>
      <c r="D152" s="52"/>
      <c r="E152" s="57"/>
      <c r="F152" s="79"/>
      <c r="G152" s="57"/>
      <c r="H152" s="69"/>
      <c r="I152" s="69" t="str">
        <f t="shared" si="8"/>
        <v/>
      </c>
      <c r="N152" s="23">
        <f t="shared" si="9"/>
        <v>0</v>
      </c>
      <c r="X152" s="15">
        <f t="shared" si="10"/>
        <v>0</v>
      </c>
    </row>
    <row r="153" spans="1:24" s="15" customFormat="1" ht="30" customHeight="1" x14ac:dyDescent="0.2">
      <c r="A153" s="22">
        <f t="shared" si="11"/>
        <v>148</v>
      </c>
      <c r="B153" s="78"/>
      <c r="C153" s="53"/>
      <c r="D153" s="52"/>
      <c r="E153" s="57"/>
      <c r="F153" s="79"/>
      <c r="G153" s="57"/>
      <c r="H153" s="69"/>
      <c r="I153" s="69" t="str">
        <f t="shared" si="8"/>
        <v/>
      </c>
      <c r="N153" s="23">
        <f t="shared" si="9"/>
        <v>0</v>
      </c>
      <c r="X153" s="15">
        <f t="shared" si="10"/>
        <v>0</v>
      </c>
    </row>
    <row r="154" spans="1:24" s="15" customFormat="1" ht="30" customHeight="1" x14ac:dyDescent="0.2">
      <c r="A154" s="22">
        <f t="shared" si="11"/>
        <v>149</v>
      </c>
      <c r="B154" s="78"/>
      <c r="C154" s="53"/>
      <c r="D154" s="52"/>
      <c r="E154" s="57"/>
      <c r="F154" s="79"/>
      <c r="G154" s="57"/>
      <c r="H154" s="69"/>
      <c r="I154" s="69" t="str">
        <f t="shared" si="8"/>
        <v/>
      </c>
      <c r="N154" s="23">
        <f t="shared" si="9"/>
        <v>0</v>
      </c>
      <c r="X154" s="15">
        <f t="shared" si="10"/>
        <v>0</v>
      </c>
    </row>
    <row r="155" spans="1:24" s="15" customFormat="1" ht="30" customHeight="1" x14ac:dyDescent="0.2">
      <c r="A155" s="22">
        <f t="shared" si="11"/>
        <v>150</v>
      </c>
      <c r="B155" s="78"/>
      <c r="C155" s="53"/>
      <c r="D155" s="52"/>
      <c r="E155" s="57"/>
      <c r="F155" s="79"/>
      <c r="G155" s="57"/>
      <c r="H155" s="69"/>
      <c r="I155" s="69" t="str">
        <f t="shared" si="8"/>
        <v/>
      </c>
      <c r="N155" s="23">
        <f t="shared" si="9"/>
        <v>0</v>
      </c>
      <c r="X155" s="15">
        <f t="shared" si="10"/>
        <v>0</v>
      </c>
    </row>
    <row r="156" spans="1:24" s="15" customFormat="1" ht="30" customHeight="1" x14ac:dyDescent="0.2">
      <c r="A156" s="22">
        <f t="shared" si="11"/>
        <v>151</v>
      </c>
      <c r="B156" s="78"/>
      <c r="C156" s="53"/>
      <c r="D156" s="52"/>
      <c r="E156" s="57"/>
      <c r="F156" s="79"/>
      <c r="G156" s="57"/>
      <c r="H156" s="69"/>
      <c r="I156" s="69" t="str">
        <f t="shared" si="8"/>
        <v/>
      </c>
      <c r="N156" s="23">
        <f t="shared" si="9"/>
        <v>0</v>
      </c>
      <c r="X156" s="15">
        <f t="shared" si="10"/>
        <v>0</v>
      </c>
    </row>
    <row r="157" spans="1:24" s="15" customFormat="1" ht="30" customHeight="1" x14ac:dyDescent="0.2">
      <c r="A157" s="22">
        <f t="shared" si="11"/>
        <v>152</v>
      </c>
      <c r="B157" s="78"/>
      <c r="C157" s="53"/>
      <c r="D157" s="52"/>
      <c r="E157" s="57"/>
      <c r="F157" s="79"/>
      <c r="G157" s="57"/>
      <c r="H157" s="69"/>
      <c r="I157" s="69" t="str">
        <f t="shared" si="8"/>
        <v/>
      </c>
      <c r="N157" s="23">
        <f t="shared" si="9"/>
        <v>0</v>
      </c>
      <c r="X157" s="15">
        <f t="shared" si="10"/>
        <v>0</v>
      </c>
    </row>
    <row r="158" spans="1:24" s="15" customFormat="1" ht="30" customHeight="1" x14ac:dyDescent="0.2">
      <c r="A158" s="22">
        <f t="shared" si="11"/>
        <v>153</v>
      </c>
      <c r="B158" s="78"/>
      <c r="C158" s="53"/>
      <c r="D158" s="52"/>
      <c r="E158" s="57"/>
      <c r="F158" s="79"/>
      <c r="G158" s="57"/>
      <c r="H158" s="69"/>
      <c r="I158" s="69" t="str">
        <f t="shared" si="8"/>
        <v/>
      </c>
      <c r="N158" s="23">
        <f t="shared" si="9"/>
        <v>0</v>
      </c>
      <c r="X158" s="15">
        <f t="shared" si="10"/>
        <v>0</v>
      </c>
    </row>
    <row r="159" spans="1:24" s="15" customFormat="1" ht="30" customHeight="1" x14ac:dyDescent="0.2">
      <c r="A159" s="22">
        <f t="shared" si="11"/>
        <v>154</v>
      </c>
      <c r="B159" s="78"/>
      <c r="C159" s="53"/>
      <c r="D159" s="52"/>
      <c r="E159" s="57"/>
      <c r="F159" s="79"/>
      <c r="G159" s="57"/>
      <c r="H159" s="69"/>
      <c r="I159" s="69" t="str">
        <f t="shared" si="8"/>
        <v/>
      </c>
      <c r="N159" s="23">
        <f t="shared" si="9"/>
        <v>0</v>
      </c>
      <c r="X159" s="15">
        <f t="shared" si="10"/>
        <v>0</v>
      </c>
    </row>
    <row r="160" spans="1:24" s="15" customFormat="1" ht="30" customHeight="1" x14ac:dyDescent="0.2">
      <c r="A160" s="22">
        <f t="shared" si="11"/>
        <v>155</v>
      </c>
      <c r="B160" s="78"/>
      <c r="C160" s="53"/>
      <c r="D160" s="52"/>
      <c r="E160" s="57"/>
      <c r="F160" s="79"/>
      <c r="G160" s="57"/>
      <c r="H160" s="69"/>
      <c r="I160" s="69" t="str">
        <f t="shared" si="8"/>
        <v/>
      </c>
      <c r="N160" s="23">
        <f t="shared" si="9"/>
        <v>0</v>
      </c>
      <c r="X160" s="15">
        <f t="shared" si="10"/>
        <v>0</v>
      </c>
    </row>
    <row r="161" spans="1:24" s="15" customFormat="1" ht="30" customHeight="1" x14ac:dyDescent="0.2">
      <c r="A161" s="22">
        <f t="shared" si="11"/>
        <v>156</v>
      </c>
      <c r="B161" s="78"/>
      <c r="C161" s="53"/>
      <c r="D161" s="52"/>
      <c r="E161" s="57"/>
      <c r="F161" s="79"/>
      <c r="G161" s="57"/>
      <c r="H161" s="69"/>
      <c r="I161" s="69" t="str">
        <f t="shared" si="8"/>
        <v/>
      </c>
      <c r="N161" s="23">
        <f t="shared" si="9"/>
        <v>0</v>
      </c>
      <c r="X161" s="15">
        <f t="shared" si="10"/>
        <v>0</v>
      </c>
    </row>
    <row r="162" spans="1:24" s="15" customFormat="1" ht="30" customHeight="1" x14ac:dyDescent="0.2">
      <c r="A162" s="22">
        <f t="shared" si="11"/>
        <v>157</v>
      </c>
      <c r="B162" s="78"/>
      <c r="C162" s="53"/>
      <c r="D162" s="52"/>
      <c r="E162" s="57"/>
      <c r="F162" s="79"/>
      <c r="G162" s="57"/>
      <c r="H162" s="69"/>
      <c r="I162" s="69" t="str">
        <f t="shared" si="8"/>
        <v/>
      </c>
      <c r="N162" s="23">
        <f t="shared" si="9"/>
        <v>0</v>
      </c>
      <c r="X162" s="15">
        <f t="shared" si="10"/>
        <v>0</v>
      </c>
    </row>
    <row r="163" spans="1:24" s="15" customFormat="1" ht="30" customHeight="1" x14ac:dyDescent="0.2">
      <c r="A163" s="22">
        <f t="shared" si="11"/>
        <v>158</v>
      </c>
      <c r="B163" s="78"/>
      <c r="C163" s="53"/>
      <c r="D163" s="52"/>
      <c r="E163" s="57"/>
      <c r="F163" s="79"/>
      <c r="G163" s="57"/>
      <c r="H163" s="69"/>
      <c r="I163" s="69" t="str">
        <f t="shared" si="8"/>
        <v/>
      </c>
      <c r="N163" s="23">
        <f t="shared" si="9"/>
        <v>0</v>
      </c>
      <c r="X163" s="15">
        <f t="shared" si="10"/>
        <v>0</v>
      </c>
    </row>
    <row r="164" spans="1:24" s="15" customFormat="1" ht="30" customHeight="1" x14ac:dyDescent="0.2">
      <c r="A164" s="22">
        <f t="shared" si="11"/>
        <v>159</v>
      </c>
      <c r="B164" s="78"/>
      <c r="C164" s="53"/>
      <c r="D164" s="52"/>
      <c r="E164" s="57"/>
      <c r="F164" s="79"/>
      <c r="G164" s="57"/>
      <c r="H164" s="69"/>
      <c r="I164" s="69" t="str">
        <f t="shared" si="8"/>
        <v/>
      </c>
      <c r="N164" s="23">
        <f t="shared" si="9"/>
        <v>0</v>
      </c>
      <c r="X164" s="15">
        <f t="shared" si="10"/>
        <v>0</v>
      </c>
    </row>
    <row r="165" spans="1:24" s="15" customFormat="1" ht="30" customHeight="1" x14ac:dyDescent="0.2">
      <c r="A165" s="22">
        <f t="shared" si="11"/>
        <v>160</v>
      </c>
      <c r="B165" s="78"/>
      <c r="C165" s="53"/>
      <c r="D165" s="52"/>
      <c r="E165" s="57"/>
      <c r="F165" s="79"/>
      <c r="G165" s="57"/>
      <c r="H165" s="69"/>
      <c r="I165" s="69" t="str">
        <f t="shared" si="8"/>
        <v/>
      </c>
      <c r="N165" s="23">
        <f t="shared" si="9"/>
        <v>0</v>
      </c>
      <c r="X165" s="15">
        <f t="shared" si="10"/>
        <v>0</v>
      </c>
    </row>
    <row r="166" spans="1:24" s="15" customFormat="1" ht="30" customHeight="1" x14ac:dyDescent="0.2">
      <c r="A166" s="22">
        <f t="shared" si="11"/>
        <v>161</v>
      </c>
      <c r="B166" s="78"/>
      <c r="C166" s="53"/>
      <c r="D166" s="52"/>
      <c r="E166" s="57"/>
      <c r="F166" s="79"/>
      <c r="G166" s="57"/>
      <c r="H166" s="69"/>
      <c r="I166" s="69" t="str">
        <f t="shared" si="8"/>
        <v/>
      </c>
      <c r="N166" s="23">
        <f t="shared" si="9"/>
        <v>0</v>
      </c>
      <c r="X166" s="15">
        <f t="shared" si="10"/>
        <v>0</v>
      </c>
    </row>
    <row r="167" spans="1:24" s="15" customFormat="1" ht="30" customHeight="1" x14ac:dyDescent="0.2">
      <c r="A167" s="22">
        <f t="shared" si="11"/>
        <v>162</v>
      </c>
      <c r="B167" s="78"/>
      <c r="C167" s="53"/>
      <c r="D167" s="52"/>
      <c r="E167" s="57"/>
      <c r="F167" s="79"/>
      <c r="G167" s="57"/>
      <c r="H167" s="69"/>
      <c r="I167" s="69" t="str">
        <f t="shared" si="8"/>
        <v/>
      </c>
      <c r="N167" s="23">
        <f t="shared" si="9"/>
        <v>0</v>
      </c>
      <c r="X167" s="15">
        <f t="shared" si="10"/>
        <v>0</v>
      </c>
    </row>
    <row r="168" spans="1:24" s="15" customFormat="1" ht="30" customHeight="1" x14ac:dyDescent="0.2">
      <c r="A168" s="22">
        <f t="shared" si="11"/>
        <v>163</v>
      </c>
      <c r="B168" s="78"/>
      <c r="C168" s="53"/>
      <c r="D168" s="52"/>
      <c r="E168" s="57"/>
      <c r="F168" s="79"/>
      <c r="G168" s="57"/>
      <c r="H168" s="69"/>
      <c r="I168" s="69" t="str">
        <f t="shared" si="8"/>
        <v/>
      </c>
      <c r="N168" s="23">
        <f t="shared" si="9"/>
        <v>0</v>
      </c>
      <c r="X168" s="15">
        <f t="shared" si="10"/>
        <v>0</v>
      </c>
    </row>
    <row r="169" spans="1:24" s="15" customFormat="1" ht="30" customHeight="1" x14ac:dyDescent="0.2">
      <c r="A169" s="22">
        <f t="shared" si="11"/>
        <v>164</v>
      </c>
      <c r="B169" s="78"/>
      <c r="C169" s="53"/>
      <c r="D169" s="52"/>
      <c r="E169" s="57"/>
      <c r="F169" s="79"/>
      <c r="G169" s="57"/>
      <c r="H169" s="69"/>
      <c r="I169" s="69" t="str">
        <f t="shared" si="8"/>
        <v/>
      </c>
      <c r="N169" s="23">
        <f t="shared" si="9"/>
        <v>0</v>
      </c>
      <c r="X169" s="15">
        <f t="shared" si="10"/>
        <v>0</v>
      </c>
    </row>
    <row r="170" spans="1:24" s="15" customFormat="1" ht="30" customHeight="1" x14ac:dyDescent="0.2">
      <c r="A170" s="22">
        <f t="shared" si="11"/>
        <v>165</v>
      </c>
      <c r="B170" s="78"/>
      <c r="C170" s="53"/>
      <c r="D170" s="52"/>
      <c r="E170" s="57"/>
      <c r="F170" s="79"/>
      <c r="G170" s="57"/>
      <c r="H170" s="69"/>
      <c r="I170" s="69" t="str">
        <f t="shared" si="8"/>
        <v/>
      </c>
      <c r="N170" s="23">
        <f t="shared" si="9"/>
        <v>0</v>
      </c>
      <c r="X170" s="15">
        <f t="shared" si="10"/>
        <v>0</v>
      </c>
    </row>
    <row r="171" spans="1:24" s="15" customFormat="1" ht="30" customHeight="1" x14ac:dyDescent="0.2">
      <c r="A171" s="22">
        <f t="shared" si="11"/>
        <v>166</v>
      </c>
      <c r="B171" s="78"/>
      <c r="C171" s="53"/>
      <c r="D171" s="52"/>
      <c r="E171" s="57"/>
      <c r="F171" s="79"/>
      <c r="G171" s="57"/>
      <c r="H171" s="69"/>
      <c r="I171" s="69" t="str">
        <f t="shared" si="8"/>
        <v/>
      </c>
      <c r="N171" s="23">
        <f t="shared" si="9"/>
        <v>0</v>
      </c>
      <c r="X171" s="15">
        <f t="shared" si="10"/>
        <v>0</v>
      </c>
    </row>
    <row r="172" spans="1:24" s="15" customFormat="1" ht="30" customHeight="1" x14ac:dyDescent="0.2">
      <c r="A172" s="22">
        <f t="shared" si="11"/>
        <v>167</v>
      </c>
      <c r="B172" s="78"/>
      <c r="C172" s="53"/>
      <c r="D172" s="52"/>
      <c r="E172" s="57"/>
      <c r="F172" s="79"/>
      <c r="G172" s="57"/>
      <c r="H172" s="69"/>
      <c r="I172" s="69" t="str">
        <f t="shared" si="8"/>
        <v/>
      </c>
      <c r="N172" s="23">
        <f t="shared" si="9"/>
        <v>0</v>
      </c>
      <c r="X172" s="15">
        <f t="shared" si="10"/>
        <v>0</v>
      </c>
    </row>
    <row r="173" spans="1:24" s="15" customFormat="1" ht="30" customHeight="1" x14ac:dyDescent="0.2">
      <c r="A173" s="22">
        <f t="shared" si="11"/>
        <v>168</v>
      </c>
      <c r="B173" s="78"/>
      <c r="C173" s="53"/>
      <c r="D173" s="52"/>
      <c r="E173" s="57"/>
      <c r="F173" s="79"/>
      <c r="G173" s="57"/>
      <c r="H173" s="69"/>
      <c r="I173" s="69" t="str">
        <f t="shared" si="8"/>
        <v/>
      </c>
      <c r="N173" s="23">
        <f t="shared" si="9"/>
        <v>0</v>
      </c>
      <c r="X173" s="15">
        <f t="shared" si="10"/>
        <v>0</v>
      </c>
    </row>
    <row r="174" spans="1:24" s="15" customFormat="1" ht="30" customHeight="1" x14ac:dyDescent="0.2">
      <c r="A174" s="22">
        <f t="shared" si="11"/>
        <v>169</v>
      </c>
      <c r="B174" s="78"/>
      <c r="C174" s="53"/>
      <c r="D174" s="52"/>
      <c r="E174" s="57"/>
      <c r="F174" s="79"/>
      <c r="G174" s="57"/>
      <c r="H174" s="69"/>
      <c r="I174" s="69" t="str">
        <f t="shared" si="8"/>
        <v/>
      </c>
      <c r="N174" s="23">
        <f t="shared" si="9"/>
        <v>0</v>
      </c>
      <c r="X174" s="15">
        <f t="shared" si="10"/>
        <v>0</v>
      </c>
    </row>
    <row r="175" spans="1:24" s="15" customFormat="1" ht="30" customHeight="1" x14ac:dyDescent="0.2">
      <c r="A175" s="22">
        <f t="shared" si="11"/>
        <v>170</v>
      </c>
      <c r="B175" s="78"/>
      <c r="C175" s="53"/>
      <c r="D175" s="52"/>
      <c r="E175" s="57"/>
      <c r="F175" s="79"/>
      <c r="G175" s="57"/>
      <c r="H175" s="69"/>
      <c r="I175" s="69" t="str">
        <f t="shared" si="8"/>
        <v/>
      </c>
      <c r="N175" s="23">
        <f t="shared" si="9"/>
        <v>0</v>
      </c>
      <c r="X175" s="15">
        <f t="shared" si="10"/>
        <v>0</v>
      </c>
    </row>
    <row r="176" spans="1:24" s="15" customFormat="1" ht="30" customHeight="1" x14ac:dyDescent="0.2">
      <c r="A176" s="22">
        <f t="shared" si="11"/>
        <v>171</v>
      </c>
      <c r="B176" s="78"/>
      <c r="C176" s="53"/>
      <c r="D176" s="52"/>
      <c r="E176" s="57"/>
      <c r="F176" s="79"/>
      <c r="G176" s="57"/>
      <c r="H176" s="69"/>
      <c r="I176" s="69" t="str">
        <f t="shared" si="8"/>
        <v/>
      </c>
      <c r="N176" s="23">
        <f t="shared" si="9"/>
        <v>0</v>
      </c>
      <c r="X176" s="15">
        <f t="shared" si="10"/>
        <v>0</v>
      </c>
    </row>
    <row r="177" spans="1:24" s="15" customFormat="1" ht="30" customHeight="1" x14ac:dyDescent="0.2">
      <c r="A177" s="22">
        <f t="shared" si="11"/>
        <v>172</v>
      </c>
      <c r="B177" s="78"/>
      <c r="C177" s="53"/>
      <c r="D177" s="52"/>
      <c r="E177" s="57"/>
      <c r="F177" s="79"/>
      <c r="G177" s="57"/>
      <c r="H177" s="69"/>
      <c r="I177" s="69" t="str">
        <f t="shared" si="8"/>
        <v/>
      </c>
      <c r="N177" s="23">
        <f t="shared" si="9"/>
        <v>0</v>
      </c>
      <c r="X177" s="15">
        <f t="shared" si="10"/>
        <v>0</v>
      </c>
    </row>
    <row r="178" spans="1:24" s="15" customFormat="1" ht="30" customHeight="1" x14ac:dyDescent="0.2">
      <c r="A178" s="22">
        <f t="shared" si="11"/>
        <v>173</v>
      </c>
      <c r="B178" s="78"/>
      <c r="C178" s="53"/>
      <c r="D178" s="52"/>
      <c r="E178" s="57"/>
      <c r="F178" s="79"/>
      <c r="G178" s="57"/>
      <c r="H178" s="69"/>
      <c r="I178" s="69" t="str">
        <f t="shared" si="8"/>
        <v/>
      </c>
      <c r="N178" s="23">
        <f t="shared" si="9"/>
        <v>0</v>
      </c>
      <c r="X178" s="15">
        <f t="shared" si="10"/>
        <v>0</v>
      </c>
    </row>
    <row r="179" spans="1:24" s="15" customFormat="1" ht="30" customHeight="1" x14ac:dyDescent="0.2">
      <c r="A179" s="22">
        <f t="shared" si="11"/>
        <v>174</v>
      </c>
      <c r="B179" s="78"/>
      <c r="C179" s="53"/>
      <c r="D179" s="52"/>
      <c r="E179" s="57"/>
      <c r="F179" s="79"/>
      <c r="G179" s="57"/>
      <c r="H179" s="69"/>
      <c r="I179" s="69" t="str">
        <f t="shared" si="8"/>
        <v/>
      </c>
      <c r="N179" s="23">
        <f t="shared" si="9"/>
        <v>0</v>
      </c>
      <c r="X179" s="15">
        <f t="shared" si="10"/>
        <v>0</v>
      </c>
    </row>
    <row r="180" spans="1:24" s="15" customFormat="1" ht="30" customHeight="1" x14ac:dyDescent="0.2">
      <c r="A180" s="22">
        <f t="shared" si="11"/>
        <v>175</v>
      </c>
      <c r="B180" s="78"/>
      <c r="C180" s="53"/>
      <c r="D180" s="52"/>
      <c r="E180" s="57"/>
      <c r="F180" s="79"/>
      <c r="G180" s="57"/>
      <c r="H180" s="69"/>
      <c r="I180" s="69" t="str">
        <f t="shared" si="8"/>
        <v/>
      </c>
      <c r="N180" s="23">
        <f t="shared" si="9"/>
        <v>0</v>
      </c>
      <c r="X180" s="15">
        <f t="shared" si="10"/>
        <v>0</v>
      </c>
    </row>
    <row r="181" spans="1:24" s="15" customFormat="1" ht="30" customHeight="1" x14ac:dyDescent="0.2">
      <c r="A181" s="22">
        <f t="shared" si="11"/>
        <v>176</v>
      </c>
      <c r="B181" s="78"/>
      <c r="C181" s="53"/>
      <c r="D181" s="52"/>
      <c r="E181" s="57"/>
      <c r="F181" s="79"/>
      <c r="G181" s="57"/>
      <c r="H181" s="69"/>
      <c r="I181" s="69" t="str">
        <f t="shared" si="8"/>
        <v/>
      </c>
      <c r="N181" s="23">
        <f t="shared" si="9"/>
        <v>0</v>
      </c>
      <c r="X181" s="15">
        <f t="shared" si="10"/>
        <v>0</v>
      </c>
    </row>
    <row r="182" spans="1:24" s="15" customFormat="1" ht="30" customHeight="1" x14ac:dyDescent="0.2">
      <c r="A182" s="22">
        <f t="shared" si="11"/>
        <v>177</v>
      </c>
      <c r="B182" s="78"/>
      <c r="C182" s="53"/>
      <c r="D182" s="52"/>
      <c r="E182" s="57"/>
      <c r="F182" s="79"/>
      <c r="G182" s="57"/>
      <c r="H182" s="69"/>
      <c r="I182" s="69" t="str">
        <f t="shared" si="8"/>
        <v/>
      </c>
      <c r="N182" s="23">
        <f t="shared" si="9"/>
        <v>0</v>
      </c>
      <c r="X182" s="15">
        <f t="shared" si="10"/>
        <v>0</v>
      </c>
    </row>
    <row r="183" spans="1:24" s="15" customFormat="1" ht="30" customHeight="1" x14ac:dyDescent="0.2">
      <c r="A183" s="22">
        <f t="shared" si="11"/>
        <v>178</v>
      </c>
      <c r="B183" s="78"/>
      <c r="C183" s="53"/>
      <c r="D183" s="52"/>
      <c r="E183" s="57"/>
      <c r="F183" s="79"/>
      <c r="G183" s="57"/>
      <c r="H183" s="69"/>
      <c r="I183" s="69" t="str">
        <f t="shared" si="8"/>
        <v/>
      </c>
      <c r="N183" s="23">
        <f t="shared" si="9"/>
        <v>0</v>
      </c>
      <c r="X183" s="15">
        <f t="shared" si="10"/>
        <v>0</v>
      </c>
    </row>
    <row r="184" spans="1:24" s="15" customFormat="1" ht="30" customHeight="1" x14ac:dyDescent="0.2">
      <c r="A184" s="22">
        <f t="shared" si="11"/>
        <v>179</v>
      </c>
      <c r="B184" s="78"/>
      <c r="C184" s="53"/>
      <c r="D184" s="52"/>
      <c r="E184" s="57"/>
      <c r="F184" s="79"/>
      <c r="G184" s="57"/>
      <c r="H184" s="69"/>
      <c r="I184" s="69" t="str">
        <f t="shared" si="8"/>
        <v/>
      </c>
      <c r="N184" s="23">
        <f t="shared" si="9"/>
        <v>0</v>
      </c>
      <c r="X184" s="15">
        <f t="shared" si="10"/>
        <v>0</v>
      </c>
    </row>
    <row r="185" spans="1:24" s="15" customFormat="1" ht="30" customHeight="1" x14ac:dyDescent="0.2">
      <c r="A185" s="22">
        <f t="shared" si="11"/>
        <v>180</v>
      </c>
      <c r="B185" s="78"/>
      <c r="C185" s="53"/>
      <c r="D185" s="52"/>
      <c r="E185" s="57"/>
      <c r="F185" s="79"/>
      <c r="G185" s="57"/>
      <c r="H185" s="69"/>
      <c r="I185" s="69" t="str">
        <f t="shared" si="8"/>
        <v/>
      </c>
      <c r="N185" s="23">
        <f t="shared" si="9"/>
        <v>0</v>
      </c>
      <c r="X185" s="15">
        <f t="shared" si="10"/>
        <v>0</v>
      </c>
    </row>
    <row r="186" spans="1:24" s="15" customFormat="1" ht="30" customHeight="1" x14ac:dyDescent="0.2">
      <c r="A186" s="22">
        <f t="shared" si="11"/>
        <v>181</v>
      </c>
      <c r="B186" s="78"/>
      <c r="C186" s="53"/>
      <c r="D186" s="52"/>
      <c r="E186" s="57"/>
      <c r="F186" s="79"/>
      <c r="G186" s="57"/>
      <c r="H186" s="69"/>
      <c r="I186" s="69" t="str">
        <f t="shared" si="8"/>
        <v/>
      </c>
      <c r="N186" s="23">
        <f t="shared" si="9"/>
        <v>0</v>
      </c>
      <c r="X186" s="15">
        <f t="shared" si="10"/>
        <v>0</v>
      </c>
    </row>
    <row r="187" spans="1:24" s="15" customFormat="1" ht="30" customHeight="1" x14ac:dyDescent="0.2">
      <c r="A187" s="22">
        <f t="shared" si="11"/>
        <v>182</v>
      </c>
      <c r="B187" s="78"/>
      <c r="C187" s="53"/>
      <c r="D187" s="52"/>
      <c r="E187" s="57"/>
      <c r="F187" s="79"/>
      <c r="G187" s="57"/>
      <c r="H187" s="69"/>
      <c r="I187" s="69" t="str">
        <f t="shared" si="8"/>
        <v/>
      </c>
      <c r="N187" s="23">
        <f t="shared" si="9"/>
        <v>0</v>
      </c>
      <c r="X187" s="15">
        <f t="shared" si="10"/>
        <v>0</v>
      </c>
    </row>
    <row r="188" spans="1:24" s="15" customFormat="1" ht="30" customHeight="1" x14ac:dyDescent="0.2">
      <c r="A188" s="22">
        <f t="shared" si="11"/>
        <v>183</v>
      </c>
      <c r="B188" s="78"/>
      <c r="C188" s="53"/>
      <c r="D188" s="52"/>
      <c r="E188" s="57"/>
      <c r="F188" s="79"/>
      <c r="G188" s="57"/>
      <c r="H188" s="69"/>
      <c r="I188" s="69" t="str">
        <f t="shared" si="8"/>
        <v/>
      </c>
      <c r="N188" s="23">
        <f t="shared" si="9"/>
        <v>0</v>
      </c>
      <c r="X188" s="15">
        <f t="shared" si="10"/>
        <v>0</v>
      </c>
    </row>
    <row r="189" spans="1:24" s="15" customFormat="1" ht="30" customHeight="1" x14ac:dyDescent="0.2">
      <c r="A189" s="22">
        <f t="shared" si="11"/>
        <v>184</v>
      </c>
      <c r="B189" s="78"/>
      <c r="C189" s="53"/>
      <c r="D189" s="52"/>
      <c r="E189" s="57"/>
      <c r="F189" s="79"/>
      <c r="G189" s="57"/>
      <c r="H189" s="69"/>
      <c r="I189" s="69" t="str">
        <f t="shared" si="8"/>
        <v/>
      </c>
      <c r="N189" s="23">
        <f t="shared" si="9"/>
        <v>0</v>
      </c>
      <c r="X189" s="15">
        <f t="shared" si="10"/>
        <v>0</v>
      </c>
    </row>
    <row r="190" spans="1:24" s="15" customFormat="1" ht="30" customHeight="1" x14ac:dyDescent="0.2">
      <c r="A190" s="22">
        <f t="shared" si="11"/>
        <v>185</v>
      </c>
      <c r="B190" s="78"/>
      <c r="C190" s="53"/>
      <c r="D190" s="52"/>
      <c r="E190" s="57"/>
      <c r="F190" s="79"/>
      <c r="G190" s="57"/>
      <c r="H190" s="69"/>
      <c r="I190" s="69" t="str">
        <f t="shared" si="8"/>
        <v/>
      </c>
      <c r="N190" s="23">
        <f t="shared" si="9"/>
        <v>0</v>
      </c>
      <c r="X190" s="15">
        <f t="shared" si="10"/>
        <v>0</v>
      </c>
    </row>
    <row r="191" spans="1:24" s="15" customFormat="1" ht="30" customHeight="1" x14ac:dyDescent="0.2">
      <c r="A191" s="22">
        <f t="shared" si="11"/>
        <v>186</v>
      </c>
      <c r="B191" s="78"/>
      <c r="C191" s="53"/>
      <c r="D191" s="52"/>
      <c r="E191" s="57"/>
      <c r="F191" s="79"/>
      <c r="G191" s="57"/>
      <c r="H191" s="69"/>
      <c r="I191" s="69" t="str">
        <f t="shared" si="8"/>
        <v/>
      </c>
      <c r="N191" s="23">
        <f t="shared" si="9"/>
        <v>0</v>
      </c>
      <c r="X191" s="15">
        <f t="shared" si="10"/>
        <v>0</v>
      </c>
    </row>
    <row r="192" spans="1:24" s="15" customFormat="1" ht="30" customHeight="1" x14ac:dyDescent="0.2">
      <c r="A192" s="22">
        <f t="shared" si="11"/>
        <v>187</v>
      </c>
      <c r="B192" s="78"/>
      <c r="C192" s="53"/>
      <c r="D192" s="52"/>
      <c r="E192" s="57"/>
      <c r="F192" s="79"/>
      <c r="G192" s="57"/>
      <c r="H192" s="69"/>
      <c r="I192" s="69" t="str">
        <f t="shared" si="8"/>
        <v/>
      </c>
      <c r="N192" s="23">
        <f t="shared" si="9"/>
        <v>0</v>
      </c>
      <c r="X192" s="15">
        <f t="shared" si="10"/>
        <v>0</v>
      </c>
    </row>
    <row r="193" spans="1:24" s="15" customFormat="1" ht="30" customHeight="1" x14ac:dyDescent="0.2">
      <c r="A193" s="22">
        <f t="shared" si="11"/>
        <v>188</v>
      </c>
      <c r="B193" s="78"/>
      <c r="C193" s="53"/>
      <c r="D193" s="52"/>
      <c r="E193" s="57"/>
      <c r="F193" s="79"/>
      <c r="G193" s="57"/>
      <c r="H193" s="69"/>
      <c r="I193" s="69" t="str">
        <f t="shared" si="8"/>
        <v/>
      </c>
      <c r="N193" s="23">
        <f t="shared" si="9"/>
        <v>0</v>
      </c>
      <c r="X193" s="15">
        <f t="shared" si="10"/>
        <v>0</v>
      </c>
    </row>
    <row r="194" spans="1:24" s="15" customFormat="1" ht="30" customHeight="1" x14ac:dyDescent="0.2">
      <c r="A194" s="22">
        <f t="shared" si="11"/>
        <v>189</v>
      </c>
      <c r="B194" s="78"/>
      <c r="C194" s="53"/>
      <c r="D194" s="52"/>
      <c r="E194" s="57"/>
      <c r="F194" s="79"/>
      <c r="G194" s="57"/>
      <c r="H194" s="69"/>
      <c r="I194" s="69" t="str">
        <f t="shared" si="8"/>
        <v/>
      </c>
      <c r="N194" s="23">
        <f t="shared" si="9"/>
        <v>0</v>
      </c>
      <c r="X194" s="15">
        <f t="shared" si="10"/>
        <v>0</v>
      </c>
    </row>
    <row r="195" spans="1:24" s="15" customFormat="1" ht="30" customHeight="1" x14ac:dyDescent="0.2">
      <c r="A195" s="22">
        <f t="shared" si="11"/>
        <v>190</v>
      </c>
      <c r="B195" s="78"/>
      <c r="C195" s="53"/>
      <c r="D195" s="52"/>
      <c r="E195" s="57"/>
      <c r="F195" s="79"/>
      <c r="G195" s="57"/>
      <c r="H195" s="69"/>
      <c r="I195" s="69" t="str">
        <f t="shared" si="8"/>
        <v/>
      </c>
      <c r="N195" s="23">
        <f t="shared" si="9"/>
        <v>0</v>
      </c>
      <c r="X195" s="15">
        <f t="shared" si="10"/>
        <v>0</v>
      </c>
    </row>
    <row r="196" spans="1:24" s="15" customFormat="1" ht="30" customHeight="1" x14ac:dyDescent="0.2">
      <c r="A196" s="22">
        <f t="shared" si="11"/>
        <v>191</v>
      </c>
      <c r="B196" s="78"/>
      <c r="C196" s="53"/>
      <c r="D196" s="52"/>
      <c r="E196" s="57"/>
      <c r="F196" s="79"/>
      <c r="G196" s="57"/>
      <c r="H196" s="69"/>
      <c r="I196" s="69" t="str">
        <f t="shared" si="8"/>
        <v/>
      </c>
      <c r="N196" s="23">
        <f t="shared" si="9"/>
        <v>0</v>
      </c>
      <c r="X196" s="15">
        <f t="shared" si="10"/>
        <v>0</v>
      </c>
    </row>
    <row r="197" spans="1:24" s="15" customFormat="1" ht="30" customHeight="1" x14ac:dyDescent="0.2">
      <c r="A197" s="22">
        <f t="shared" si="11"/>
        <v>192</v>
      </c>
      <c r="B197" s="78"/>
      <c r="C197" s="53"/>
      <c r="D197" s="52"/>
      <c r="E197" s="57"/>
      <c r="F197" s="79"/>
      <c r="G197" s="57"/>
      <c r="H197" s="69"/>
      <c r="I197" s="69" t="str">
        <f t="shared" si="8"/>
        <v/>
      </c>
      <c r="N197" s="23">
        <f t="shared" si="9"/>
        <v>0</v>
      </c>
      <c r="X197" s="15">
        <f t="shared" si="10"/>
        <v>0</v>
      </c>
    </row>
    <row r="198" spans="1:24" s="15" customFormat="1" ht="30" customHeight="1" x14ac:dyDescent="0.2">
      <c r="A198" s="22">
        <f t="shared" si="11"/>
        <v>193</v>
      </c>
      <c r="B198" s="78"/>
      <c r="C198" s="53"/>
      <c r="D198" s="52"/>
      <c r="E198" s="57"/>
      <c r="F198" s="79"/>
      <c r="G198" s="57"/>
      <c r="H198" s="69"/>
      <c r="I198" s="69" t="str">
        <f t="shared" si="8"/>
        <v/>
      </c>
      <c r="N198" s="23">
        <f t="shared" si="9"/>
        <v>0</v>
      </c>
      <c r="X198" s="15">
        <f t="shared" si="10"/>
        <v>0</v>
      </c>
    </row>
    <row r="199" spans="1:24" s="15" customFormat="1" ht="30" customHeight="1" x14ac:dyDescent="0.2">
      <c r="A199" s="22">
        <f t="shared" si="11"/>
        <v>194</v>
      </c>
      <c r="B199" s="78"/>
      <c r="C199" s="53"/>
      <c r="D199" s="52"/>
      <c r="E199" s="57"/>
      <c r="F199" s="79"/>
      <c r="G199" s="57"/>
      <c r="H199" s="69"/>
      <c r="I199" s="69" t="str">
        <f t="shared" ref="I199:I200" si="12">IF(H199="","",IF(H199="سلفة","اكتب إسم الموظف",IF(H199="نقدي","-","")))</f>
        <v/>
      </c>
      <c r="N199" s="23">
        <f t="shared" ref="N199:N200" si="13">F199</f>
        <v>0</v>
      </c>
      <c r="X199" s="15">
        <f t="shared" ref="X199:X200" si="14">F199</f>
        <v>0</v>
      </c>
    </row>
    <row r="200" spans="1:24" s="15" customFormat="1" ht="30" customHeight="1" x14ac:dyDescent="0.2">
      <c r="A200" s="22">
        <f t="shared" ref="A200" si="15">A199+1</f>
        <v>195</v>
      </c>
      <c r="B200" s="78"/>
      <c r="C200" s="53"/>
      <c r="D200" s="52"/>
      <c r="E200" s="57"/>
      <c r="F200" s="79"/>
      <c r="G200" s="57"/>
      <c r="H200" s="69"/>
      <c r="I200" s="69" t="str">
        <f t="shared" si="12"/>
        <v/>
      </c>
      <c r="N200" s="23">
        <f t="shared" si="13"/>
        <v>0</v>
      </c>
      <c r="X200" s="15">
        <f t="shared" si="14"/>
        <v>0</v>
      </c>
    </row>
    <row r="201" spans="1:24" x14ac:dyDescent="0.15">
      <c r="B201" s="13" t="s">
        <v>14</v>
      </c>
      <c r="C201" s="13" t="s">
        <v>14</v>
      </c>
      <c r="D201" s="13" t="s">
        <v>14</v>
      </c>
      <c r="E201" s="7" t="s">
        <v>14</v>
      </c>
      <c r="F201" s="7" t="s">
        <v>14</v>
      </c>
      <c r="G201" s="7" t="s">
        <v>14</v>
      </c>
      <c r="H201" s="7" t="s">
        <v>14</v>
      </c>
      <c r="I201" s="7" t="s">
        <v>14</v>
      </c>
      <c r="J201" t="s">
        <v>14</v>
      </c>
      <c r="K201" t="s">
        <v>14</v>
      </c>
      <c r="L201" t="s">
        <v>14</v>
      </c>
      <c r="M201" t="s">
        <v>14</v>
      </c>
      <c r="N201" t="s">
        <v>14</v>
      </c>
      <c r="O201" t="s">
        <v>14</v>
      </c>
      <c r="P201" t="s">
        <v>14</v>
      </c>
      <c r="Q201" t="s">
        <v>14</v>
      </c>
      <c r="R201" t="s">
        <v>14</v>
      </c>
      <c r="S201" t="s">
        <v>14</v>
      </c>
      <c r="T201" t="s">
        <v>14</v>
      </c>
      <c r="U201" t="s">
        <v>14</v>
      </c>
      <c r="V201" t="s">
        <v>14</v>
      </c>
      <c r="W201" t="s">
        <v>14</v>
      </c>
      <c r="X201" t="s">
        <v>14</v>
      </c>
    </row>
  </sheetData>
  <sheetProtection algorithmName="SHA-512" hashValue="Cap73U2Ulwl6T3XVc3/97GuQTGBgG9cMvEZ9W+CrQI9aBJlteTsxlZwlOyhTfVRDP0GSLHB1NLMdu1cFT+HgZQ==" saltValue="FDjMOb98He3fv4BHAqnhhw==" spinCount="100000" sheet="1" objects="1" scenarios="1"/>
  <dataValidations count="2">
    <dataValidation type="list" allowBlank="1" showInputMessage="1" showErrorMessage="1" prompt="اختر من القائمة" sqref="H6:H200" xr:uid="{00000000-0002-0000-0200-000000000000}">
      <formula1>"نقدي,بنك,سلفة"</formula1>
    </dataValidation>
    <dataValidation type="list" allowBlank="1" showInputMessage="1" showErrorMessage="1" sqref="I6:I200" xr:uid="{00000000-0002-0000-0200-000001000000}">
      <formula1>Employees</formula1>
    </dataValidation>
  </dataValidations>
  <pageMargins left="0.7" right="0.7" top="0.75" bottom="0.75" header="0.3" footer="0.3"/>
  <pageSetup scale="56" orientation="portrait" horizontalDpi="0" verticalDpi="0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5:I200"/>
  <sheetViews>
    <sheetView showGridLines="0" showRowColHeaders="0" rightToLeft="1" workbookViewId="0">
      <pane ySplit="6" topLeftCell="A7" activePane="bottomLeft" state="frozen"/>
      <selection pane="bottomLeft" activeCell="C2" sqref="C2"/>
    </sheetView>
  </sheetViews>
  <sheetFormatPr baseColWidth="10" defaultColWidth="8.83203125" defaultRowHeight="14" x14ac:dyDescent="0.15"/>
  <cols>
    <col min="1" max="1" width="6" customWidth="1"/>
    <col min="2" max="2" width="33" style="13" customWidth="1"/>
    <col min="3" max="3" width="3.5" style="13" customWidth="1"/>
    <col min="4" max="4" width="23" style="13" customWidth="1"/>
    <col min="5" max="5" width="5.6640625" style="13" customWidth="1"/>
    <col min="6" max="6" width="28" style="13" customWidth="1"/>
    <col min="7" max="7" width="3.1640625" style="7" customWidth="1"/>
    <col min="8" max="8" width="19.33203125" style="7" customWidth="1"/>
    <col min="9" max="9" width="25.6640625" style="7" customWidth="1"/>
  </cols>
  <sheetData>
    <row r="5" spans="1:9" ht="18" x14ac:dyDescent="0.2">
      <c r="A5" s="2"/>
    </row>
    <row r="6" spans="1:9" s="21" customFormat="1" ht="37" customHeight="1" x14ac:dyDescent="0.2">
      <c r="A6" s="24"/>
      <c r="B6" s="28" t="s">
        <v>21</v>
      </c>
      <c r="C6" s="25"/>
      <c r="D6" s="28" t="s">
        <v>29</v>
      </c>
      <c r="E6" s="25"/>
      <c r="F6" s="28" t="s">
        <v>5</v>
      </c>
      <c r="G6" s="26"/>
      <c r="H6" s="28" t="s">
        <v>0</v>
      </c>
      <c r="I6" s="28" t="s">
        <v>16</v>
      </c>
    </row>
    <row r="7" spans="1:9" s="15" customFormat="1" ht="30" customHeight="1" x14ac:dyDescent="0.2">
      <c r="A7" s="22">
        <f>A6+1</f>
        <v>1</v>
      </c>
      <c r="B7" s="69" t="s">
        <v>63</v>
      </c>
      <c r="C7" s="53"/>
      <c r="D7" s="70">
        <v>1000</v>
      </c>
      <c r="E7" s="53"/>
      <c r="F7" s="52">
        <v>45352</v>
      </c>
      <c r="G7" s="57"/>
      <c r="H7" s="69" t="s">
        <v>17</v>
      </c>
      <c r="I7" s="72"/>
    </row>
    <row r="8" spans="1:9" s="15" customFormat="1" ht="30" customHeight="1" x14ac:dyDescent="0.2">
      <c r="A8" s="22">
        <f t="shared" ref="A8:A54" si="0">A7+1</f>
        <v>2</v>
      </c>
      <c r="B8" s="69" t="s">
        <v>62</v>
      </c>
      <c r="C8" s="53"/>
      <c r="D8" s="70">
        <v>200</v>
      </c>
      <c r="E8" s="53"/>
      <c r="F8" s="52">
        <v>45901</v>
      </c>
      <c r="G8" s="57"/>
      <c r="H8" s="69" t="s">
        <v>33</v>
      </c>
      <c r="I8" s="72"/>
    </row>
    <row r="9" spans="1:9" s="15" customFormat="1" ht="30" customHeight="1" x14ac:dyDescent="0.2">
      <c r="A9" s="22">
        <f t="shared" si="0"/>
        <v>3</v>
      </c>
      <c r="B9" s="69"/>
      <c r="C9" s="53"/>
      <c r="D9" s="70"/>
      <c r="E9" s="53"/>
      <c r="F9" s="52"/>
      <c r="G9" s="57"/>
      <c r="H9" s="69"/>
      <c r="I9" s="72"/>
    </row>
    <row r="10" spans="1:9" s="15" customFormat="1" ht="30" customHeight="1" x14ac:dyDescent="0.2">
      <c r="A10" s="22">
        <f t="shared" si="0"/>
        <v>4</v>
      </c>
      <c r="B10" s="69"/>
      <c r="C10" s="53"/>
      <c r="D10" s="70"/>
      <c r="E10" s="53"/>
      <c r="F10" s="52"/>
      <c r="G10" s="57"/>
      <c r="H10" s="69"/>
      <c r="I10" s="72"/>
    </row>
    <row r="11" spans="1:9" s="15" customFormat="1" ht="30" customHeight="1" x14ac:dyDescent="0.2">
      <c r="A11" s="22">
        <f t="shared" si="0"/>
        <v>5</v>
      </c>
      <c r="B11" s="69"/>
      <c r="C11" s="53"/>
      <c r="D11" s="70"/>
      <c r="E11" s="53"/>
      <c r="F11" s="52"/>
      <c r="G11" s="57"/>
      <c r="H11" s="69"/>
      <c r="I11" s="72"/>
    </row>
    <row r="12" spans="1:9" s="15" customFormat="1" ht="30" customHeight="1" x14ac:dyDescent="0.2">
      <c r="A12" s="22">
        <f t="shared" si="0"/>
        <v>6</v>
      </c>
      <c r="B12" s="69"/>
      <c r="C12" s="53"/>
      <c r="D12" s="70"/>
      <c r="E12" s="53"/>
      <c r="F12" s="52"/>
      <c r="G12" s="57"/>
      <c r="H12" s="69"/>
      <c r="I12" s="72"/>
    </row>
    <row r="13" spans="1:9" s="15" customFormat="1" ht="30" customHeight="1" x14ac:dyDescent="0.2">
      <c r="A13" s="22">
        <f t="shared" si="0"/>
        <v>7</v>
      </c>
      <c r="B13" s="69"/>
      <c r="C13" s="53"/>
      <c r="D13" s="70"/>
      <c r="E13" s="53"/>
      <c r="F13" s="52"/>
      <c r="G13" s="57"/>
      <c r="H13" s="69"/>
      <c r="I13" s="72"/>
    </row>
    <row r="14" spans="1:9" s="15" customFormat="1" ht="30" customHeight="1" x14ac:dyDescent="0.2">
      <c r="A14" s="22">
        <f t="shared" si="0"/>
        <v>8</v>
      </c>
      <c r="B14" s="69"/>
      <c r="C14" s="53"/>
      <c r="D14" s="70"/>
      <c r="E14" s="53"/>
      <c r="F14" s="52"/>
      <c r="G14" s="57"/>
      <c r="H14" s="69"/>
      <c r="I14" s="72"/>
    </row>
    <row r="15" spans="1:9" s="15" customFormat="1" ht="30" customHeight="1" x14ac:dyDescent="0.2">
      <c r="A15" s="22">
        <f t="shared" si="0"/>
        <v>9</v>
      </c>
      <c r="B15" s="69"/>
      <c r="C15" s="53"/>
      <c r="D15" s="70"/>
      <c r="E15" s="53"/>
      <c r="F15" s="52"/>
      <c r="G15" s="57"/>
      <c r="H15" s="69"/>
      <c r="I15" s="72"/>
    </row>
    <row r="16" spans="1:9" s="15" customFormat="1" ht="30" customHeight="1" x14ac:dyDescent="0.2">
      <c r="A16" s="22">
        <f t="shared" si="0"/>
        <v>10</v>
      </c>
      <c r="B16" s="69"/>
      <c r="C16" s="53"/>
      <c r="D16" s="70"/>
      <c r="E16" s="53"/>
      <c r="F16" s="52"/>
      <c r="G16" s="57"/>
      <c r="H16" s="69"/>
      <c r="I16" s="72"/>
    </row>
    <row r="17" spans="1:9" s="15" customFormat="1" ht="30" customHeight="1" x14ac:dyDescent="0.2">
      <c r="A17" s="22">
        <f t="shared" si="0"/>
        <v>11</v>
      </c>
      <c r="B17" s="69"/>
      <c r="C17" s="53"/>
      <c r="D17" s="70"/>
      <c r="E17" s="53"/>
      <c r="F17" s="52"/>
      <c r="G17" s="57"/>
      <c r="H17" s="69"/>
      <c r="I17" s="72"/>
    </row>
    <row r="18" spans="1:9" s="15" customFormat="1" ht="30" customHeight="1" x14ac:dyDescent="0.2">
      <c r="A18" s="22">
        <f t="shared" si="0"/>
        <v>12</v>
      </c>
      <c r="B18" s="69"/>
      <c r="C18" s="53"/>
      <c r="D18" s="70"/>
      <c r="E18" s="53"/>
      <c r="F18" s="52"/>
      <c r="G18" s="57"/>
      <c r="H18" s="69"/>
      <c r="I18" s="72"/>
    </row>
    <row r="19" spans="1:9" s="15" customFormat="1" ht="30" customHeight="1" x14ac:dyDescent="0.2">
      <c r="A19" s="22">
        <f t="shared" si="0"/>
        <v>13</v>
      </c>
      <c r="B19" s="69"/>
      <c r="C19" s="53"/>
      <c r="D19" s="70"/>
      <c r="E19" s="53"/>
      <c r="F19" s="52"/>
      <c r="G19" s="57"/>
      <c r="H19" s="69"/>
      <c r="I19" s="72"/>
    </row>
    <row r="20" spans="1:9" s="15" customFormat="1" ht="30" customHeight="1" x14ac:dyDescent="0.2">
      <c r="A20" s="22">
        <f t="shared" si="0"/>
        <v>14</v>
      </c>
      <c r="B20" s="69"/>
      <c r="C20" s="53"/>
      <c r="D20" s="70"/>
      <c r="E20" s="53"/>
      <c r="F20" s="52"/>
      <c r="G20" s="57"/>
      <c r="H20" s="69"/>
      <c r="I20" s="72"/>
    </row>
    <row r="21" spans="1:9" s="15" customFormat="1" ht="30" customHeight="1" x14ac:dyDescent="0.2">
      <c r="A21" s="22">
        <f t="shared" si="0"/>
        <v>15</v>
      </c>
      <c r="B21" s="69"/>
      <c r="C21" s="53"/>
      <c r="D21" s="70"/>
      <c r="E21" s="53"/>
      <c r="F21" s="52"/>
      <c r="G21" s="57"/>
      <c r="H21" s="69"/>
      <c r="I21" s="72"/>
    </row>
    <row r="22" spans="1:9" s="15" customFormat="1" ht="30" customHeight="1" x14ac:dyDescent="0.2">
      <c r="A22" s="22">
        <f t="shared" si="0"/>
        <v>16</v>
      </c>
      <c r="B22" s="69"/>
      <c r="C22" s="53"/>
      <c r="D22" s="70"/>
      <c r="E22" s="53"/>
      <c r="F22" s="52"/>
      <c r="G22" s="57"/>
      <c r="H22" s="69"/>
      <c r="I22" s="72"/>
    </row>
    <row r="23" spans="1:9" s="15" customFormat="1" ht="30" customHeight="1" x14ac:dyDescent="0.2">
      <c r="A23" s="22">
        <f t="shared" si="0"/>
        <v>17</v>
      </c>
      <c r="B23" s="69"/>
      <c r="C23" s="53"/>
      <c r="D23" s="70"/>
      <c r="E23" s="53"/>
      <c r="F23" s="52"/>
      <c r="G23" s="57"/>
      <c r="H23" s="69"/>
      <c r="I23" s="72"/>
    </row>
    <row r="24" spans="1:9" s="15" customFormat="1" ht="30" customHeight="1" x14ac:dyDescent="0.2">
      <c r="A24" s="22">
        <f t="shared" si="0"/>
        <v>18</v>
      </c>
      <c r="B24" s="69"/>
      <c r="C24" s="53"/>
      <c r="D24" s="70"/>
      <c r="E24" s="53"/>
      <c r="F24" s="52"/>
      <c r="G24" s="57"/>
      <c r="H24" s="69"/>
      <c r="I24" s="72"/>
    </row>
    <row r="25" spans="1:9" s="15" customFormat="1" ht="30" customHeight="1" x14ac:dyDescent="0.2">
      <c r="A25" s="22">
        <f t="shared" si="0"/>
        <v>19</v>
      </c>
      <c r="B25" s="69"/>
      <c r="C25" s="53"/>
      <c r="D25" s="70"/>
      <c r="E25" s="53"/>
      <c r="F25" s="52"/>
      <c r="G25" s="57"/>
      <c r="H25" s="69"/>
      <c r="I25" s="72"/>
    </row>
    <row r="26" spans="1:9" s="15" customFormat="1" ht="30" customHeight="1" x14ac:dyDescent="0.2">
      <c r="A26" s="22">
        <f t="shared" si="0"/>
        <v>20</v>
      </c>
      <c r="B26" s="69"/>
      <c r="C26" s="53"/>
      <c r="D26" s="70"/>
      <c r="E26" s="53"/>
      <c r="F26" s="52"/>
      <c r="G26" s="57"/>
      <c r="H26" s="69"/>
      <c r="I26" s="72"/>
    </row>
    <row r="27" spans="1:9" s="15" customFormat="1" ht="30" customHeight="1" x14ac:dyDescent="0.2">
      <c r="A27" s="22">
        <f t="shared" si="0"/>
        <v>21</v>
      </c>
      <c r="B27" s="69"/>
      <c r="C27" s="53"/>
      <c r="D27" s="70"/>
      <c r="E27" s="53"/>
      <c r="F27" s="52"/>
      <c r="G27" s="57"/>
      <c r="H27" s="69"/>
      <c r="I27" s="72"/>
    </row>
    <row r="28" spans="1:9" s="15" customFormat="1" ht="30" customHeight="1" x14ac:dyDescent="0.2">
      <c r="A28" s="22">
        <f t="shared" si="0"/>
        <v>22</v>
      </c>
      <c r="B28" s="69"/>
      <c r="C28" s="53"/>
      <c r="D28" s="70"/>
      <c r="E28" s="53"/>
      <c r="F28" s="52"/>
      <c r="G28" s="57"/>
      <c r="H28" s="69"/>
      <c r="I28" s="72"/>
    </row>
    <row r="29" spans="1:9" s="15" customFormat="1" ht="30" customHeight="1" x14ac:dyDescent="0.2">
      <c r="A29" s="22">
        <f t="shared" si="0"/>
        <v>23</v>
      </c>
      <c r="B29" s="69"/>
      <c r="C29" s="53"/>
      <c r="D29" s="70"/>
      <c r="E29" s="53"/>
      <c r="F29" s="52"/>
      <c r="G29" s="57"/>
      <c r="H29" s="69"/>
      <c r="I29" s="72"/>
    </row>
    <row r="30" spans="1:9" s="15" customFormat="1" ht="30" customHeight="1" x14ac:dyDescent="0.2">
      <c r="A30" s="22">
        <f t="shared" si="0"/>
        <v>24</v>
      </c>
      <c r="B30" s="69"/>
      <c r="C30" s="53"/>
      <c r="D30" s="70"/>
      <c r="E30" s="53"/>
      <c r="F30" s="52"/>
      <c r="G30" s="57"/>
      <c r="H30" s="69"/>
      <c r="I30" s="72"/>
    </row>
    <row r="31" spans="1:9" s="15" customFormat="1" ht="30" customHeight="1" x14ac:dyDescent="0.2">
      <c r="A31" s="22">
        <f t="shared" si="0"/>
        <v>25</v>
      </c>
      <c r="B31" s="69"/>
      <c r="C31" s="53"/>
      <c r="D31" s="70"/>
      <c r="E31" s="53"/>
      <c r="F31" s="52"/>
      <c r="G31" s="57"/>
      <c r="H31" s="69"/>
      <c r="I31" s="72"/>
    </row>
    <row r="32" spans="1:9" s="15" customFormat="1" ht="30" customHeight="1" x14ac:dyDescent="0.2">
      <c r="A32" s="22">
        <f t="shared" si="0"/>
        <v>26</v>
      </c>
      <c r="B32" s="69"/>
      <c r="C32" s="53"/>
      <c r="D32" s="70"/>
      <c r="E32" s="53"/>
      <c r="F32" s="52"/>
      <c r="G32" s="57"/>
      <c r="H32" s="69"/>
      <c r="I32" s="72"/>
    </row>
    <row r="33" spans="1:9" s="15" customFormat="1" ht="30" customHeight="1" x14ac:dyDescent="0.2">
      <c r="A33" s="22">
        <f t="shared" si="0"/>
        <v>27</v>
      </c>
      <c r="B33" s="69"/>
      <c r="C33" s="53"/>
      <c r="D33" s="70"/>
      <c r="E33" s="53"/>
      <c r="F33" s="52"/>
      <c r="G33" s="57"/>
      <c r="H33" s="69"/>
      <c r="I33" s="72"/>
    </row>
    <row r="34" spans="1:9" s="15" customFormat="1" ht="30" customHeight="1" x14ac:dyDescent="0.2">
      <c r="A34" s="22">
        <f t="shared" si="0"/>
        <v>28</v>
      </c>
      <c r="B34" s="69"/>
      <c r="C34" s="53"/>
      <c r="D34" s="70"/>
      <c r="E34" s="53"/>
      <c r="F34" s="52"/>
      <c r="G34" s="57"/>
      <c r="H34" s="69"/>
      <c r="I34" s="72"/>
    </row>
    <row r="35" spans="1:9" s="15" customFormat="1" ht="30" customHeight="1" x14ac:dyDescent="0.2">
      <c r="A35" s="22">
        <f t="shared" si="0"/>
        <v>29</v>
      </c>
      <c r="B35" s="69"/>
      <c r="C35" s="53"/>
      <c r="D35" s="70"/>
      <c r="E35" s="53"/>
      <c r="F35" s="52"/>
      <c r="G35" s="57"/>
      <c r="H35" s="69"/>
      <c r="I35" s="72"/>
    </row>
    <row r="36" spans="1:9" s="15" customFormat="1" ht="30" customHeight="1" x14ac:dyDescent="0.2">
      <c r="A36" s="22">
        <f t="shared" si="0"/>
        <v>30</v>
      </c>
      <c r="B36" s="69"/>
      <c r="C36" s="53"/>
      <c r="D36" s="70"/>
      <c r="E36" s="53"/>
      <c r="F36" s="52"/>
      <c r="G36" s="57"/>
      <c r="H36" s="69"/>
      <c r="I36" s="72"/>
    </row>
    <row r="37" spans="1:9" s="15" customFormat="1" ht="30" customHeight="1" x14ac:dyDescent="0.2">
      <c r="A37" s="22">
        <f t="shared" si="0"/>
        <v>31</v>
      </c>
      <c r="B37" s="69"/>
      <c r="C37" s="53"/>
      <c r="D37" s="70"/>
      <c r="E37" s="53"/>
      <c r="F37" s="52"/>
      <c r="G37" s="57"/>
      <c r="H37" s="69"/>
      <c r="I37" s="72"/>
    </row>
    <row r="38" spans="1:9" s="15" customFormat="1" ht="30" customHeight="1" x14ac:dyDescent="0.2">
      <c r="A38" s="22">
        <f t="shared" si="0"/>
        <v>32</v>
      </c>
      <c r="B38" s="69"/>
      <c r="C38" s="53"/>
      <c r="D38" s="70"/>
      <c r="E38" s="53"/>
      <c r="F38" s="52"/>
      <c r="G38" s="57"/>
      <c r="H38" s="69"/>
      <c r="I38" s="72"/>
    </row>
    <row r="39" spans="1:9" s="15" customFormat="1" ht="30" customHeight="1" x14ac:dyDescent="0.2">
      <c r="A39" s="22">
        <f t="shared" si="0"/>
        <v>33</v>
      </c>
      <c r="B39" s="69"/>
      <c r="C39" s="53"/>
      <c r="D39" s="70"/>
      <c r="E39" s="53"/>
      <c r="F39" s="52"/>
      <c r="G39" s="57"/>
      <c r="H39" s="69"/>
      <c r="I39" s="72"/>
    </row>
    <row r="40" spans="1:9" s="15" customFormat="1" ht="30" customHeight="1" x14ac:dyDescent="0.2">
      <c r="A40" s="22">
        <f t="shared" si="0"/>
        <v>34</v>
      </c>
      <c r="B40" s="69"/>
      <c r="C40" s="53"/>
      <c r="D40" s="70"/>
      <c r="E40" s="53"/>
      <c r="F40" s="52"/>
      <c r="G40" s="57"/>
      <c r="H40" s="69"/>
      <c r="I40" s="72"/>
    </row>
    <row r="41" spans="1:9" s="15" customFormat="1" ht="30" customHeight="1" x14ac:dyDescent="0.2">
      <c r="A41" s="22">
        <f t="shared" si="0"/>
        <v>35</v>
      </c>
      <c r="B41" s="69"/>
      <c r="C41" s="53"/>
      <c r="D41" s="70"/>
      <c r="E41" s="53"/>
      <c r="F41" s="52"/>
      <c r="G41" s="57"/>
      <c r="H41" s="69"/>
      <c r="I41" s="72"/>
    </row>
    <row r="42" spans="1:9" s="15" customFormat="1" ht="30" customHeight="1" x14ac:dyDescent="0.2">
      <c r="A42" s="22">
        <f t="shared" si="0"/>
        <v>36</v>
      </c>
      <c r="B42" s="69"/>
      <c r="C42" s="53"/>
      <c r="D42" s="70"/>
      <c r="E42" s="53"/>
      <c r="F42" s="52"/>
      <c r="G42" s="57"/>
      <c r="H42" s="69"/>
      <c r="I42" s="72"/>
    </row>
    <row r="43" spans="1:9" s="15" customFormat="1" ht="30" customHeight="1" x14ac:dyDescent="0.2">
      <c r="A43" s="22">
        <f t="shared" si="0"/>
        <v>37</v>
      </c>
      <c r="B43" s="69"/>
      <c r="C43" s="53"/>
      <c r="D43" s="70"/>
      <c r="E43" s="53"/>
      <c r="F43" s="52"/>
      <c r="G43" s="57"/>
      <c r="H43" s="69"/>
      <c r="I43" s="72"/>
    </row>
    <row r="44" spans="1:9" s="15" customFormat="1" ht="30" customHeight="1" x14ac:dyDescent="0.2">
      <c r="A44" s="22">
        <f t="shared" si="0"/>
        <v>38</v>
      </c>
      <c r="B44" s="69"/>
      <c r="C44" s="53"/>
      <c r="D44" s="70"/>
      <c r="E44" s="53"/>
      <c r="F44" s="52"/>
      <c r="G44" s="57"/>
      <c r="H44" s="69"/>
      <c r="I44" s="72"/>
    </row>
    <row r="45" spans="1:9" s="15" customFormat="1" ht="30" customHeight="1" x14ac:dyDescent="0.2">
      <c r="A45" s="22">
        <f t="shared" si="0"/>
        <v>39</v>
      </c>
      <c r="B45" s="69"/>
      <c r="C45" s="53"/>
      <c r="D45" s="70"/>
      <c r="E45" s="53"/>
      <c r="F45" s="52"/>
      <c r="G45" s="57"/>
      <c r="H45" s="69"/>
      <c r="I45" s="72"/>
    </row>
    <row r="46" spans="1:9" s="15" customFormat="1" ht="30" customHeight="1" x14ac:dyDescent="0.2">
      <c r="A46" s="22">
        <f t="shared" si="0"/>
        <v>40</v>
      </c>
      <c r="B46" s="69"/>
      <c r="C46" s="53"/>
      <c r="D46" s="70"/>
      <c r="E46" s="53"/>
      <c r="F46" s="52"/>
      <c r="G46" s="57"/>
      <c r="H46" s="69"/>
      <c r="I46" s="72"/>
    </row>
    <row r="47" spans="1:9" s="15" customFormat="1" ht="30" customHeight="1" x14ac:dyDescent="0.2">
      <c r="A47" s="22">
        <f t="shared" si="0"/>
        <v>41</v>
      </c>
      <c r="B47" s="69"/>
      <c r="C47" s="53"/>
      <c r="D47" s="70"/>
      <c r="E47" s="53"/>
      <c r="F47" s="52"/>
      <c r="G47" s="57"/>
      <c r="H47" s="69"/>
      <c r="I47" s="72"/>
    </row>
    <row r="48" spans="1:9" s="15" customFormat="1" ht="30" customHeight="1" x14ac:dyDescent="0.2">
      <c r="A48" s="22">
        <f t="shared" si="0"/>
        <v>42</v>
      </c>
      <c r="B48" s="69"/>
      <c r="C48" s="53"/>
      <c r="D48" s="70"/>
      <c r="E48" s="53"/>
      <c r="F48" s="52"/>
      <c r="G48" s="57"/>
      <c r="H48" s="69"/>
      <c r="I48" s="72"/>
    </row>
    <row r="49" spans="1:9" s="15" customFormat="1" ht="30" customHeight="1" x14ac:dyDescent="0.2">
      <c r="A49" s="22">
        <f t="shared" si="0"/>
        <v>43</v>
      </c>
      <c r="B49" s="69"/>
      <c r="C49" s="53"/>
      <c r="D49" s="70"/>
      <c r="E49" s="53"/>
      <c r="F49" s="52"/>
      <c r="G49" s="57"/>
      <c r="H49" s="69"/>
      <c r="I49" s="72"/>
    </row>
    <row r="50" spans="1:9" s="15" customFormat="1" ht="30" customHeight="1" x14ac:dyDescent="0.2">
      <c r="A50" s="22">
        <f t="shared" si="0"/>
        <v>44</v>
      </c>
      <c r="B50" s="69"/>
      <c r="C50" s="53"/>
      <c r="D50" s="70"/>
      <c r="E50" s="53"/>
      <c r="F50" s="52"/>
      <c r="G50" s="57"/>
      <c r="H50" s="69"/>
      <c r="I50" s="72"/>
    </row>
    <row r="51" spans="1:9" s="15" customFormat="1" ht="30" customHeight="1" x14ac:dyDescent="0.2">
      <c r="A51" s="22">
        <f t="shared" si="0"/>
        <v>45</v>
      </c>
      <c r="B51" s="69"/>
      <c r="C51" s="53"/>
      <c r="D51" s="70"/>
      <c r="E51" s="53"/>
      <c r="F51" s="52"/>
      <c r="G51" s="57"/>
      <c r="H51" s="69"/>
      <c r="I51" s="72"/>
    </row>
    <row r="52" spans="1:9" s="15" customFormat="1" ht="30" customHeight="1" x14ac:dyDescent="0.2">
      <c r="A52" s="22">
        <f t="shared" si="0"/>
        <v>46</v>
      </c>
      <c r="B52" s="69"/>
      <c r="C52" s="53"/>
      <c r="D52" s="70"/>
      <c r="E52" s="53"/>
      <c r="F52" s="52"/>
      <c r="G52" s="57"/>
      <c r="H52" s="69"/>
      <c r="I52" s="72"/>
    </row>
    <row r="53" spans="1:9" s="15" customFormat="1" ht="30" customHeight="1" x14ac:dyDescent="0.2">
      <c r="A53" s="22">
        <f t="shared" si="0"/>
        <v>47</v>
      </c>
      <c r="B53" s="69"/>
      <c r="C53" s="53"/>
      <c r="D53" s="70"/>
      <c r="E53" s="53"/>
      <c r="F53" s="52"/>
      <c r="G53" s="57"/>
      <c r="H53" s="69"/>
      <c r="I53" s="72"/>
    </row>
    <row r="54" spans="1:9" s="15" customFormat="1" ht="30" customHeight="1" x14ac:dyDescent="0.2">
      <c r="A54" s="22">
        <f t="shared" si="0"/>
        <v>48</v>
      </c>
      <c r="B54" s="69"/>
      <c r="C54" s="53"/>
      <c r="D54" s="70"/>
      <c r="E54" s="53"/>
      <c r="F54" s="52"/>
      <c r="G54" s="57"/>
      <c r="H54" s="69"/>
      <c r="I54" s="72"/>
    </row>
    <row r="55" spans="1:9" x14ac:dyDescent="0.15">
      <c r="A55" s="3"/>
      <c r="B55" s="13" t="s">
        <v>14</v>
      </c>
      <c r="D55" s="13" t="s">
        <v>14</v>
      </c>
      <c r="F55" s="13" t="s">
        <v>14</v>
      </c>
      <c r="H55" s="7" t="s">
        <v>14</v>
      </c>
      <c r="I55" s="7" t="s">
        <v>14</v>
      </c>
    </row>
    <row r="56" spans="1:9" x14ac:dyDescent="0.15">
      <c r="A56" s="3"/>
    </row>
    <row r="57" spans="1:9" x14ac:dyDescent="0.15">
      <c r="A57" s="3"/>
    </row>
    <row r="58" spans="1:9" x14ac:dyDescent="0.15">
      <c r="A58" s="3"/>
    </row>
    <row r="59" spans="1:9" x14ac:dyDescent="0.15">
      <c r="A59" s="3"/>
    </row>
    <row r="60" spans="1:9" x14ac:dyDescent="0.15">
      <c r="A60" s="3"/>
    </row>
    <row r="61" spans="1:9" x14ac:dyDescent="0.15">
      <c r="A61" s="3"/>
    </row>
    <row r="62" spans="1:9" x14ac:dyDescent="0.15">
      <c r="A62" s="3"/>
    </row>
    <row r="63" spans="1:9" x14ac:dyDescent="0.15">
      <c r="A63" s="3"/>
    </row>
    <row r="64" spans="1:9" x14ac:dyDescent="0.15">
      <c r="A64" s="3"/>
    </row>
    <row r="65" spans="1:1" x14ac:dyDescent="0.15">
      <c r="A65" s="3"/>
    </row>
    <row r="66" spans="1:1" x14ac:dyDescent="0.15">
      <c r="A66" s="3"/>
    </row>
    <row r="67" spans="1:1" x14ac:dyDescent="0.15">
      <c r="A67" s="3"/>
    </row>
    <row r="68" spans="1:1" x14ac:dyDescent="0.15">
      <c r="A68" s="3"/>
    </row>
    <row r="69" spans="1:1" x14ac:dyDescent="0.15">
      <c r="A69" s="3"/>
    </row>
    <row r="70" spans="1:1" x14ac:dyDescent="0.15">
      <c r="A70" s="3"/>
    </row>
    <row r="71" spans="1:1" x14ac:dyDescent="0.15">
      <c r="A71" s="3"/>
    </row>
    <row r="72" spans="1:1" x14ac:dyDescent="0.15">
      <c r="A72" s="3"/>
    </row>
    <row r="73" spans="1:1" x14ac:dyDescent="0.15">
      <c r="A73" s="3"/>
    </row>
    <row r="74" spans="1:1" x14ac:dyDescent="0.15">
      <c r="A74" s="3"/>
    </row>
    <row r="75" spans="1:1" x14ac:dyDescent="0.15">
      <c r="A75" s="3"/>
    </row>
    <row r="76" spans="1:1" x14ac:dyDescent="0.15">
      <c r="A76" s="3"/>
    </row>
    <row r="77" spans="1:1" x14ac:dyDescent="0.15">
      <c r="A77" s="3"/>
    </row>
    <row r="78" spans="1:1" x14ac:dyDescent="0.15">
      <c r="A78" s="3"/>
    </row>
    <row r="79" spans="1:1" x14ac:dyDescent="0.15">
      <c r="A79" s="3"/>
    </row>
    <row r="80" spans="1:1" x14ac:dyDescent="0.15">
      <c r="A80" s="3"/>
    </row>
    <row r="81" spans="1:1" x14ac:dyDescent="0.15">
      <c r="A81" s="3"/>
    </row>
    <row r="82" spans="1:1" x14ac:dyDescent="0.15">
      <c r="A82" s="3"/>
    </row>
    <row r="83" spans="1:1" x14ac:dyDescent="0.15">
      <c r="A83" s="3"/>
    </row>
    <row r="84" spans="1:1" x14ac:dyDescent="0.15">
      <c r="A84" s="3"/>
    </row>
    <row r="85" spans="1:1" x14ac:dyDescent="0.15">
      <c r="A85" s="3"/>
    </row>
    <row r="86" spans="1:1" x14ac:dyDescent="0.15">
      <c r="A86" s="3"/>
    </row>
    <row r="87" spans="1:1" x14ac:dyDescent="0.15">
      <c r="A87" s="3"/>
    </row>
    <row r="88" spans="1:1" x14ac:dyDescent="0.15">
      <c r="A88" s="3"/>
    </row>
    <row r="89" spans="1:1" x14ac:dyDescent="0.15">
      <c r="A89" s="3"/>
    </row>
    <row r="90" spans="1:1" x14ac:dyDescent="0.15">
      <c r="A90" s="3"/>
    </row>
    <row r="91" spans="1:1" x14ac:dyDescent="0.15">
      <c r="A91" s="3"/>
    </row>
    <row r="92" spans="1:1" x14ac:dyDescent="0.15">
      <c r="A92" s="3"/>
    </row>
    <row r="93" spans="1:1" x14ac:dyDescent="0.15">
      <c r="A93" s="3"/>
    </row>
    <row r="94" spans="1:1" x14ac:dyDescent="0.15">
      <c r="A94" s="3"/>
    </row>
    <row r="95" spans="1:1" x14ac:dyDescent="0.15">
      <c r="A95" s="3"/>
    </row>
    <row r="96" spans="1:1" x14ac:dyDescent="0.15">
      <c r="A96" s="3"/>
    </row>
    <row r="97" spans="1:1" x14ac:dyDescent="0.15">
      <c r="A97" s="3"/>
    </row>
    <row r="98" spans="1:1" x14ac:dyDescent="0.15">
      <c r="A98" s="3"/>
    </row>
    <row r="99" spans="1:1" x14ac:dyDescent="0.15">
      <c r="A99" s="3"/>
    </row>
    <row r="100" spans="1:1" x14ac:dyDescent="0.15">
      <c r="A100" s="3"/>
    </row>
    <row r="101" spans="1:1" x14ac:dyDescent="0.15">
      <c r="A101" s="3"/>
    </row>
    <row r="102" spans="1:1" x14ac:dyDescent="0.15">
      <c r="A102" s="3"/>
    </row>
    <row r="103" spans="1:1" x14ac:dyDescent="0.15">
      <c r="A103" s="3"/>
    </row>
    <row r="104" spans="1:1" x14ac:dyDescent="0.15">
      <c r="A104" s="3"/>
    </row>
    <row r="105" spans="1:1" x14ac:dyDescent="0.15">
      <c r="A105" s="3"/>
    </row>
    <row r="106" spans="1:1" x14ac:dyDescent="0.15">
      <c r="A106" s="3"/>
    </row>
    <row r="107" spans="1:1" x14ac:dyDescent="0.15">
      <c r="A107" s="3"/>
    </row>
    <row r="108" spans="1:1" x14ac:dyDescent="0.15">
      <c r="A108" s="3"/>
    </row>
    <row r="109" spans="1:1" x14ac:dyDescent="0.15">
      <c r="A109" s="3"/>
    </row>
    <row r="110" spans="1:1" x14ac:dyDescent="0.15">
      <c r="A110" s="3"/>
    </row>
    <row r="111" spans="1:1" x14ac:dyDescent="0.15">
      <c r="A111" s="3"/>
    </row>
    <row r="112" spans="1:1" x14ac:dyDescent="0.15">
      <c r="A112" s="3"/>
    </row>
    <row r="113" spans="1:1" x14ac:dyDescent="0.15">
      <c r="A113" s="3"/>
    </row>
    <row r="114" spans="1:1" x14ac:dyDescent="0.15">
      <c r="A114" s="3"/>
    </row>
    <row r="115" spans="1:1" x14ac:dyDescent="0.15">
      <c r="A115" s="3"/>
    </row>
    <row r="116" spans="1:1" x14ac:dyDescent="0.15">
      <c r="A116" s="3"/>
    </row>
    <row r="117" spans="1:1" x14ac:dyDescent="0.15">
      <c r="A117" s="3"/>
    </row>
    <row r="118" spans="1:1" x14ac:dyDescent="0.15">
      <c r="A118" s="3"/>
    </row>
    <row r="119" spans="1:1" x14ac:dyDescent="0.15">
      <c r="A119" s="3"/>
    </row>
    <row r="120" spans="1:1" x14ac:dyDescent="0.15">
      <c r="A120" s="3"/>
    </row>
    <row r="121" spans="1:1" x14ac:dyDescent="0.15">
      <c r="A121" s="3"/>
    </row>
    <row r="122" spans="1:1" x14ac:dyDescent="0.15">
      <c r="A122" s="3"/>
    </row>
    <row r="123" spans="1:1" x14ac:dyDescent="0.15">
      <c r="A123" s="3"/>
    </row>
    <row r="124" spans="1:1" x14ac:dyDescent="0.15">
      <c r="A124" s="3"/>
    </row>
    <row r="125" spans="1:1" x14ac:dyDescent="0.15">
      <c r="A125" s="3"/>
    </row>
    <row r="126" spans="1:1" x14ac:dyDescent="0.15">
      <c r="A126" s="3"/>
    </row>
    <row r="127" spans="1:1" x14ac:dyDescent="0.15">
      <c r="A127" s="3"/>
    </row>
    <row r="128" spans="1:1" x14ac:dyDescent="0.15">
      <c r="A128" s="3"/>
    </row>
    <row r="129" spans="1:1" x14ac:dyDescent="0.15">
      <c r="A129" s="3"/>
    </row>
    <row r="130" spans="1:1" x14ac:dyDescent="0.15">
      <c r="A130" s="3"/>
    </row>
    <row r="131" spans="1:1" x14ac:dyDescent="0.15">
      <c r="A131" s="3"/>
    </row>
    <row r="132" spans="1:1" x14ac:dyDescent="0.15">
      <c r="A132" s="3"/>
    </row>
    <row r="133" spans="1:1" x14ac:dyDescent="0.15">
      <c r="A133" s="3"/>
    </row>
    <row r="134" spans="1:1" x14ac:dyDescent="0.15">
      <c r="A134" s="3"/>
    </row>
    <row r="135" spans="1:1" x14ac:dyDescent="0.15">
      <c r="A135" s="3"/>
    </row>
    <row r="136" spans="1:1" x14ac:dyDescent="0.15">
      <c r="A136" s="3"/>
    </row>
    <row r="137" spans="1:1" x14ac:dyDescent="0.15">
      <c r="A137" s="3"/>
    </row>
    <row r="138" spans="1:1" x14ac:dyDescent="0.15">
      <c r="A138" s="3"/>
    </row>
    <row r="139" spans="1:1" x14ac:dyDescent="0.15">
      <c r="A139" s="3"/>
    </row>
    <row r="140" spans="1:1" x14ac:dyDescent="0.15">
      <c r="A140" s="3"/>
    </row>
    <row r="141" spans="1:1" x14ac:dyDescent="0.15">
      <c r="A141" s="3"/>
    </row>
    <row r="142" spans="1:1" x14ac:dyDescent="0.15">
      <c r="A142" s="3"/>
    </row>
    <row r="143" spans="1:1" x14ac:dyDescent="0.15">
      <c r="A143" s="3"/>
    </row>
    <row r="144" spans="1:1" x14ac:dyDescent="0.15">
      <c r="A144" s="3"/>
    </row>
    <row r="145" spans="1:1" x14ac:dyDescent="0.15">
      <c r="A145" s="3"/>
    </row>
    <row r="146" spans="1:1" x14ac:dyDescent="0.15">
      <c r="A146" s="3"/>
    </row>
    <row r="147" spans="1:1" x14ac:dyDescent="0.15">
      <c r="A147" s="3"/>
    </row>
    <row r="148" spans="1:1" x14ac:dyDescent="0.15">
      <c r="A148" s="3"/>
    </row>
    <row r="149" spans="1:1" x14ac:dyDescent="0.15">
      <c r="A149" s="3"/>
    </row>
    <row r="150" spans="1:1" x14ac:dyDescent="0.15">
      <c r="A150" s="3"/>
    </row>
    <row r="151" spans="1:1" x14ac:dyDescent="0.15">
      <c r="A151" s="3"/>
    </row>
    <row r="152" spans="1:1" x14ac:dyDescent="0.15">
      <c r="A152" s="3"/>
    </row>
    <row r="153" spans="1:1" x14ac:dyDescent="0.15">
      <c r="A153" s="3"/>
    </row>
    <row r="154" spans="1:1" x14ac:dyDescent="0.15">
      <c r="A154" s="3"/>
    </row>
    <row r="155" spans="1:1" x14ac:dyDescent="0.15">
      <c r="A155" s="3"/>
    </row>
    <row r="156" spans="1:1" x14ac:dyDescent="0.15">
      <c r="A156" s="3"/>
    </row>
    <row r="157" spans="1:1" x14ac:dyDescent="0.15">
      <c r="A157" s="3"/>
    </row>
    <row r="158" spans="1:1" x14ac:dyDescent="0.15">
      <c r="A158" s="3"/>
    </row>
    <row r="159" spans="1:1" x14ac:dyDescent="0.15">
      <c r="A159" s="3"/>
    </row>
    <row r="160" spans="1:1" x14ac:dyDescent="0.15">
      <c r="A160" s="3"/>
    </row>
    <row r="161" spans="1:1" x14ac:dyDescent="0.15">
      <c r="A161" s="3"/>
    </row>
    <row r="162" spans="1:1" x14ac:dyDescent="0.15">
      <c r="A162" s="3"/>
    </row>
    <row r="163" spans="1:1" x14ac:dyDescent="0.15">
      <c r="A163" s="3"/>
    </row>
    <row r="164" spans="1:1" x14ac:dyDescent="0.15">
      <c r="A164" s="3"/>
    </row>
    <row r="165" spans="1:1" x14ac:dyDescent="0.15">
      <c r="A165" s="3"/>
    </row>
    <row r="166" spans="1:1" x14ac:dyDescent="0.15">
      <c r="A166" s="3"/>
    </row>
    <row r="167" spans="1:1" x14ac:dyDescent="0.15">
      <c r="A167" s="3"/>
    </row>
    <row r="168" spans="1:1" x14ac:dyDescent="0.15">
      <c r="A168" s="3"/>
    </row>
    <row r="169" spans="1:1" x14ac:dyDescent="0.15">
      <c r="A169" s="3"/>
    </row>
    <row r="170" spans="1:1" x14ac:dyDescent="0.15">
      <c r="A170" s="3"/>
    </row>
    <row r="171" spans="1:1" x14ac:dyDescent="0.15">
      <c r="A171" s="3"/>
    </row>
    <row r="172" spans="1:1" x14ac:dyDescent="0.15">
      <c r="A172" s="3"/>
    </row>
    <row r="173" spans="1:1" x14ac:dyDescent="0.15">
      <c r="A173" s="3"/>
    </row>
    <row r="174" spans="1:1" x14ac:dyDescent="0.15">
      <c r="A174" s="3"/>
    </row>
    <row r="175" spans="1:1" x14ac:dyDescent="0.15">
      <c r="A175" s="3"/>
    </row>
    <row r="176" spans="1:1" x14ac:dyDescent="0.15">
      <c r="A176" s="3"/>
    </row>
    <row r="177" spans="1:1" x14ac:dyDescent="0.15">
      <c r="A177" s="3"/>
    </row>
    <row r="178" spans="1:1" x14ac:dyDescent="0.15">
      <c r="A178" s="3"/>
    </row>
    <row r="179" spans="1:1" x14ac:dyDescent="0.15">
      <c r="A179" s="3"/>
    </row>
    <row r="180" spans="1:1" x14ac:dyDescent="0.15">
      <c r="A180" s="3"/>
    </row>
    <row r="181" spans="1:1" x14ac:dyDescent="0.15">
      <c r="A181" s="3"/>
    </row>
    <row r="182" spans="1:1" x14ac:dyDescent="0.15">
      <c r="A182" s="3"/>
    </row>
    <row r="183" spans="1:1" x14ac:dyDescent="0.15">
      <c r="A183" s="3"/>
    </row>
    <row r="184" spans="1:1" x14ac:dyDescent="0.15">
      <c r="A184" s="3"/>
    </row>
    <row r="185" spans="1:1" x14ac:dyDescent="0.15">
      <c r="A185" s="3"/>
    </row>
    <row r="186" spans="1:1" x14ac:dyDescent="0.15">
      <c r="A186" s="3"/>
    </row>
    <row r="187" spans="1:1" x14ac:dyDescent="0.15">
      <c r="A187" s="3"/>
    </row>
    <row r="188" spans="1:1" x14ac:dyDescent="0.15">
      <c r="A188" s="3"/>
    </row>
    <row r="189" spans="1:1" x14ac:dyDescent="0.15">
      <c r="A189" s="3"/>
    </row>
    <row r="190" spans="1:1" x14ac:dyDescent="0.15">
      <c r="A190" s="3"/>
    </row>
    <row r="191" spans="1:1" x14ac:dyDescent="0.15">
      <c r="A191" s="3"/>
    </row>
    <row r="192" spans="1:1" x14ac:dyDescent="0.15">
      <c r="A192" s="3"/>
    </row>
    <row r="193" spans="1:1" x14ac:dyDescent="0.15">
      <c r="A193" s="3"/>
    </row>
    <row r="194" spans="1:1" x14ac:dyDescent="0.15">
      <c r="A194" s="3"/>
    </row>
    <row r="195" spans="1:1" x14ac:dyDescent="0.15">
      <c r="A195" s="3"/>
    </row>
    <row r="196" spans="1:1" x14ac:dyDescent="0.15">
      <c r="A196" s="3"/>
    </row>
    <row r="197" spans="1:1" x14ac:dyDescent="0.15">
      <c r="A197" s="3"/>
    </row>
    <row r="198" spans="1:1" x14ac:dyDescent="0.15">
      <c r="A198" s="3"/>
    </row>
    <row r="199" spans="1:1" x14ac:dyDescent="0.15">
      <c r="A199" s="3"/>
    </row>
    <row r="200" spans="1:1" x14ac:dyDescent="0.15">
      <c r="A200" s="3"/>
    </row>
  </sheetData>
  <sheetProtection algorithmName="SHA-512" hashValue="wdg1MKjhIwE2BvgHB0Qmwa3ReYyiWetczxpe4KQ0pTD2PgkGacxPhYlf8PSPeoMH9tjCNbWJv4oFBqMh0fMYtA==" saltValue="VfDw56/6fK/gozoJxWlEqA==" spinCount="100000" sheet="1" objects="1" scenarios="1"/>
  <dataValidations count="2">
    <dataValidation type="list" allowBlank="1" showInputMessage="1" showErrorMessage="1" prompt="اختر إسم المورد من القائمة" sqref="B7:B54" xr:uid="{00000000-0002-0000-0300-000000000000}">
      <formula1>supp</formula1>
    </dataValidation>
    <dataValidation type="list" allowBlank="1" showInputMessage="1" showErrorMessage="1" sqref="H7:H54" xr:uid="{00000000-0002-0000-0300-000001000000}">
      <formula1>"نقدي,شيك,حوالة"</formula1>
    </dataValidation>
  </dataValidations>
  <pageMargins left="0.7" right="0.7" top="0.75" bottom="0.75" header="0.3" footer="0.3"/>
  <pageSetup paperSize="9" orientation="portrait" horizontalDpi="0" verticalDpi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5:H201"/>
  <sheetViews>
    <sheetView showGridLines="0" showRowColHeaders="0" rightToLeft="1" zoomScaleNormal="100" workbookViewId="0">
      <pane ySplit="5" topLeftCell="A6" activePane="bottomLeft" state="frozen"/>
      <selection pane="bottomLeft" activeCell="B6" sqref="B6"/>
    </sheetView>
  </sheetViews>
  <sheetFormatPr baseColWidth="10" defaultColWidth="8.83203125" defaultRowHeight="14" x14ac:dyDescent="0.15"/>
  <cols>
    <col min="1" max="1" width="6" customWidth="1"/>
    <col min="2" max="2" width="40.83203125" style="13" customWidth="1"/>
    <col min="3" max="3" width="26.1640625" style="13" customWidth="1"/>
    <col min="4" max="4" width="5.1640625" style="7" customWidth="1"/>
    <col min="5" max="5" width="17.5" style="13" customWidth="1"/>
    <col min="6" max="6" width="5.1640625" style="7" customWidth="1"/>
    <col min="7" max="7" width="16.83203125" style="13" customWidth="1"/>
    <col min="8" max="8" width="19.83203125" style="7" customWidth="1"/>
  </cols>
  <sheetData>
    <row r="5" spans="1:8" s="20" customFormat="1" ht="32" customHeight="1" x14ac:dyDescent="0.2">
      <c r="B5" s="28" t="s">
        <v>9</v>
      </c>
      <c r="C5" s="28" t="s">
        <v>20</v>
      </c>
      <c r="D5" s="29"/>
      <c r="E5" s="28" t="s">
        <v>5</v>
      </c>
      <c r="F5" s="29"/>
      <c r="G5" s="28" t="s">
        <v>15</v>
      </c>
      <c r="H5" s="28" t="s">
        <v>16</v>
      </c>
    </row>
    <row r="6" spans="1:8" s="15" customFormat="1" ht="30" customHeight="1" x14ac:dyDescent="0.2">
      <c r="A6" s="22">
        <v>1</v>
      </c>
      <c r="B6" s="78" t="s">
        <v>51</v>
      </c>
      <c r="C6" s="79">
        <v>800</v>
      </c>
      <c r="D6" s="57"/>
      <c r="E6" s="52">
        <v>45748</v>
      </c>
      <c r="F6" s="57"/>
      <c r="G6" s="69" t="s">
        <v>17</v>
      </c>
      <c r="H6" s="84"/>
    </row>
    <row r="7" spans="1:8" s="15" customFormat="1" ht="30" customHeight="1" x14ac:dyDescent="0.2">
      <c r="A7" s="22">
        <f>A6+1</f>
        <v>2</v>
      </c>
      <c r="B7" s="78" t="s">
        <v>46</v>
      </c>
      <c r="C7" s="79">
        <v>500</v>
      </c>
      <c r="D7" s="57"/>
      <c r="E7" s="52">
        <v>45811</v>
      </c>
      <c r="F7" s="57"/>
      <c r="G7" s="69" t="s">
        <v>33</v>
      </c>
      <c r="H7" s="84"/>
    </row>
    <row r="8" spans="1:8" s="15" customFormat="1" ht="30" customHeight="1" x14ac:dyDescent="0.2">
      <c r="A8" s="22">
        <f t="shared" ref="A8:A71" si="0">A7+1</f>
        <v>3</v>
      </c>
      <c r="B8" s="78" t="s">
        <v>64</v>
      </c>
      <c r="C8" s="79"/>
      <c r="D8" s="57"/>
      <c r="E8" s="52"/>
      <c r="F8" s="57"/>
      <c r="G8" s="69"/>
      <c r="H8" s="84"/>
    </row>
    <row r="9" spans="1:8" s="15" customFormat="1" ht="30" customHeight="1" x14ac:dyDescent="0.2">
      <c r="A9" s="22">
        <f t="shared" si="0"/>
        <v>4</v>
      </c>
      <c r="B9" s="78"/>
      <c r="C9" s="79"/>
      <c r="D9" s="57"/>
      <c r="E9" s="52"/>
      <c r="F9" s="57"/>
      <c r="G9" s="69"/>
      <c r="H9" s="84"/>
    </row>
    <row r="10" spans="1:8" s="15" customFormat="1" ht="30" customHeight="1" x14ac:dyDescent="0.2">
      <c r="A10" s="22">
        <f t="shared" si="0"/>
        <v>5</v>
      </c>
      <c r="B10" s="78"/>
      <c r="C10" s="79"/>
      <c r="D10" s="57"/>
      <c r="E10" s="52"/>
      <c r="F10" s="57"/>
      <c r="G10" s="69"/>
      <c r="H10" s="84"/>
    </row>
    <row r="11" spans="1:8" s="15" customFormat="1" ht="30" customHeight="1" x14ac:dyDescent="0.2">
      <c r="A11" s="22">
        <f t="shared" si="0"/>
        <v>6</v>
      </c>
      <c r="B11" s="78"/>
      <c r="C11" s="79"/>
      <c r="D11" s="57"/>
      <c r="E11" s="52"/>
      <c r="F11" s="57"/>
      <c r="G11" s="69"/>
      <c r="H11" s="84"/>
    </row>
    <row r="12" spans="1:8" s="15" customFormat="1" ht="30" customHeight="1" x14ac:dyDescent="0.2">
      <c r="A12" s="22">
        <f t="shared" si="0"/>
        <v>7</v>
      </c>
      <c r="B12" s="78"/>
      <c r="C12" s="79"/>
      <c r="D12" s="57"/>
      <c r="E12" s="52"/>
      <c r="F12" s="57"/>
      <c r="G12" s="69"/>
      <c r="H12" s="84"/>
    </row>
    <row r="13" spans="1:8" s="15" customFormat="1" ht="30" customHeight="1" x14ac:dyDescent="0.2">
      <c r="A13" s="22">
        <f t="shared" si="0"/>
        <v>8</v>
      </c>
      <c r="B13" s="78"/>
      <c r="C13" s="79"/>
      <c r="D13" s="57"/>
      <c r="E13" s="52"/>
      <c r="F13" s="57"/>
      <c r="G13" s="69"/>
      <c r="H13" s="84"/>
    </row>
    <row r="14" spans="1:8" s="15" customFormat="1" ht="30" customHeight="1" x14ac:dyDescent="0.2">
      <c r="A14" s="22">
        <f t="shared" si="0"/>
        <v>9</v>
      </c>
      <c r="B14" s="78"/>
      <c r="C14" s="79"/>
      <c r="D14" s="57"/>
      <c r="E14" s="52"/>
      <c r="F14" s="57"/>
      <c r="G14" s="69"/>
      <c r="H14" s="84"/>
    </row>
    <row r="15" spans="1:8" s="15" customFormat="1" ht="30" customHeight="1" x14ac:dyDescent="0.2">
      <c r="A15" s="22">
        <f t="shared" si="0"/>
        <v>10</v>
      </c>
      <c r="B15" s="78"/>
      <c r="C15" s="79"/>
      <c r="D15" s="57"/>
      <c r="E15" s="52"/>
      <c r="F15" s="57"/>
      <c r="G15" s="69"/>
      <c r="H15" s="84"/>
    </row>
    <row r="16" spans="1:8" s="15" customFormat="1" ht="30" customHeight="1" x14ac:dyDescent="0.2">
      <c r="A16" s="22">
        <f t="shared" si="0"/>
        <v>11</v>
      </c>
      <c r="B16" s="78"/>
      <c r="C16" s="79"/>
      <c r="D16" s="57"/>
      <c r="E16" s="52"/>
      <c r="F16" s="57"/>
      <c r="G16" s="69"/>
      <c r="H16" s="84"/>
    </row>
    <row r="17" spans="1:8" s="15" customFormat="1" ht="30" customHeight="1" x14ac:dyDescent="0.2">
      <c r="A17" s="22">
        <f t="shared" si="0"/>
        <v>12</v>
      </c>
      <c r="B17" s="78"/>
      <c r="C17" s="79"/>
      <c r="D17" s="57"/>
      <c r="E17" s="52"/>
      <c r="F17" s="57"/>
      <c r="G17" s="69"/>
      <c r="H17" s="84"/>
    </row>
    <row r="18" spans="1:8" s="15" customFormat="1" ht="30" customHeight="1" x14ac:dyDescent="0.2">
      <c r="A18" s="22">
        <f t="shared" si="0"/>
        <v>13</v>
      </c>
      <c r="B18" s="78"/>
      <c r="C18" s="79"/>
      <c r="D18" s="57"/>
      <c r="E18" s="52"/>
      <c r="F18" s="57"/>
      <c r="G18" s="69"/>
      <c r="H18" s="84"/>
    </row>
    <row r="19" spans="1:8" s="15" customFormat="1" ht="30" customHeight="1" x14ac:dyDescent="0.2">
      <c r="A19" s="22">
        <f t="shared" si="0"/>
        <v>14</v>
      </c>
      <c r="B19" s="78"/>
      <c r="C19" s="79"/>
      <c r="D19" s="57"/>
      <c r="E19" s="52"/>
      <c r="F19" s="57"/>
      <c r="G19" s="69"/>
      <c r="H19" s="84"/>
    </row>
    <row r="20" spans="1:8" s="15" customFormat="1" ht="30" customHeight="1" x14ac:dyDescent="0.2">
      <c r="A20" s="22">
        <f t="shared" si="0"/>
        <v>15</v>
      </c>
      <c r="B20" s="78"/>
      <c r="C20" s="79"/>
      <c r="D20" s="57"/>
      <c r="E20" s="52"/>
      <c r="F20" s="57"/>
      <c r="G20" s="69"/>
      <c r="H20" s="84"/>
    </row>
    <row r="21" spans="1:8" s="15" customFormat="1" ht="30" customHeight="1" x14ac:dyDescent="0.2">
      <c r="A21" s="22">
        <f t="shared" si="0"/>
        <v>16</v>
      </c>
      <c r="B21" s="78"/>
      <c r="C21" s="79"/>
      <c r="D21" s="57"/>
      <c r="E21" s="52"/>
      <c r="F21" s="57"/>
      <c r="G21" s="69"/>
      <c r="H21" s="84"/>
    </row>
    <row r="22" spans="1:8" s="15" customFormat="1" ht="30" customHeight="1" x14ac:dyDescent="0.2">
      <c r="A22" s="22">
        <f t="shared" si="0"/>
        <v>17</v>
      </c>
      <c r="B22" s="78"/>
      <c r="C22" s="79"/>
      <c r="D22" s="57"/>
      <c r="E22" s="52"/>
      <c r="F22" s="57"/>
      <c r="G22" s="69"/>
      <c r="H22" s="84"/>
    </row>
    <row r="23" spans="1:8" s="15" customFormat="1" ht="30" customHeight="1" x14ac:dyDescent="0.2">
      <c r="A23" s="22">
        <f t="shared" si="0"/>
        <v>18</v>
      </c>
      <c r="B23" s="78"/>
      <c r="C23" s="79"/>
      <c r="D23" s="57"/>
      <c r="E23" s="52"/>
      <c r="F23" s="57"/>
      <c r="G23" s="69"/>
      <c r="H23" s="84"/>
    </row>
    <row r="24" spans="1:8" s="15" customFormat="1" ht="30" customHeight="1" x14ac:dyDescent="0.2">
      <c r="A24" s="22">
        <f t="shared" si="0"/>
        <v>19</v>
      </c>
      <c r="B24" s="78"/>
      <c r="C24" s="79"/>
      <c r="D24" s="57"/>
      <c r="E24" s="52"/>
      <c r="F24" s="57"/>
      <c r="G24" s="69"/>
      <c r="H24" s="84"/>
    </row>
    <row r="25" spans="1:8" s="15" customFormat="1" ht="30" customHeight="1" x14ac:dyDescent="0.2">
      <c r="A25" s="22">
        <f t="shared" si="0"/>
        <v>20</v>
      </c>
      <c r="B25" s="78"/>
      <c r="C25" s="79"/>
      <c r="D25" s="57"/>
      <c r="E25" s="52"/>
      <c r="F25" s="57"/>
      <c r="G25" s="69"/>
      <c r="H25" s="84"/>
    </row>
    <row r="26" spans="1:8" s="15" customFormat="1" ht="30" customHeight="1" x14ac:dyDescent="0.2">
      <c r="A26" s="22">
        <f t="shared" si="0"/>
        <v>21</v>
      </c>
      <c r="B26" s="78"/>
      <c r="C26" s="79"/>
      <c r="D26" s="57"/>
      <c r="E26" s="52"/>
      <c r="F26" s="57"/>
      <c r="G26" s="69"/>
      <c r="H26" s="84"/>
    </row>
    <row r="27" spans="1:8" s="15" customFormat="1" ht="30" customHeight="1" x14ac:dyDescent="0.2">
      <c r="A27" s="22">
        <f t="shared" si="0"/>
        <v>22</v>
      </c>
      <c r="B27" s="78"/>
      <c r="C27" s="79"/>
      <c r="D27" s="57"/>
      <c r="E27" s="52"/>
      <c r="F27" s="57"/>
      <c r="G27" s="69"/>
      <c r="H27" s="84"/>
    </row>
    <row r="28" spans="1:8" s="15" customFormat="1" ht="30" customHeight="1" x14ac:dyDescent="0.2">
      <c r="A28" s="22">
        <f t="shared" si="0"/>
        <v>23</v>
      </c>
      <c r="B28" s="78"/>
      <c r="C28" s="79"/>
      <c r="D28" s="57"/>
      <c r="E28" s="52"/>
      <c r="F28" s="57"/>
      <c r="G28" s="69"/>
      <c r="H28" s="84"/>
    </row>
    <row r="29" spans="1:8" s="15" customFormat="1" ht="30" customHeight="1" x14ac:dyDescent="0.2">
      <c r="A29" s="22">
        <f t="shared" si="0"/>
        <v>24</v>
      </c>
      <c r="B29" s="78"/>
      <c r="C29" s="79"/>
      <c r="D29" s="57"/>
      <c r="E29" s="52"/>
      <c r="F29" s="57"/>
      <c r="G29" s="69"/>
      <c r="H29" s="84"/>
    </row>
    <row r="30" spans="1:8" s="15" customFormat="1" ht="30" customHeight="1" x14ac:dyDescent="0.2">
      <c r="A30" s="22">
        <f t="shared" si="0"/>
        <v>25</v>
      </c>
      <c r="B30" s="78"/>
      <c r="C30" s="79"/>
      <c r="D30" s="57"/>
      <c r="E30" s="52"/>
      <c r="F30" s="57"/>
      <c r="G30" s="69"/>
      <c r="H30" s="84"/>
    </row>
    <row r="31" spans="1:8" s="15" customFormat="1" ht="30" customHeight="1" x14ac:dyDescent="0.2">
      <c r="A31" s="22">
        <f t="shared" si="0"/>
        <v>26</v>
      </c>
      <c r="B31" s="78"/>
      <c r="C31" s="79"/>
      <c r="D31" s="57"/>
      <c r="E31" s="52"/>
      <c r="F31" s="57"/>
      <c r="G31" s="69"/>
      <c r="H31" s="84"/>
    </row>
    <row r="32" spans="1:8" s="15" customFormat="1" ht="30" customHeight="1" x14ac:dyDescent="0.2">
      <c r="A32" s="22">
        <f t="shared" si="0"/>
        <v>27</v>
      </c>
      <c r="B32" s="78"/>
      <c r="C32" s="79"/>
      <c r="D32" s="57"/>
      <c r="E32" s="52"/>
      <c r="F32" s="57"/>
      <c r="G32" s="69"/>
      <c r="H32" s="84"/>
    </row>
    <row r="33" spans="1:8" s="15" customFormat="1" ht="30" customHeight="1" x14ac:dyDescent="0.2">
      <c r="A33" s="22">
        <f t="shared" si="0"/>
        <v>28</v>
      </c>
      <c r="B33" s="78"/>
      <c r="C33" s="79"/>
      <c r="D33" s="57"/>
      <c r="E33" s="52"/>
      <c r="F33" s="57"/>
      <c r="G33" s="69"/>
      <c r="H33" s="84"/>
    </row>
    <row r="34" spans="1:8" s="15" customFormat="1" ht="30" customHeight="1" x14ac:dyDescent="0.2">
      <c r="A34" s="22">
        <f t="shared" si="0"/>
        <v>29</v>
      </c>
      <c r="B34" s="78"/>
      <c r="C34" s="79"/>
      <c r="D34" s="57"/>
      <c r="E34" s="52"/>
      <c r="F34" s="57"/>
      <c r="G34" s="69"/>
      <c r="H34" s="84"/>
    </row>
    <row r="35" spans="1:8" s="15" customFormat="1" ht="30" customHeight="1" x14ac:dyDescent="0.2">
      <c r="A35" s="22">
        <f t="shared" si="0"/>
        <v>30</v>
      </c>
      <c r="B35" s="78"/>
      <c r="C35" s="79"/>
      <c r="D35" s="57"/>
      <c r="E35" s="52"/>
      <c r="F35" s="57"/>
      <c r="G35" s="69"/>
      <c r="H35" s="84"/>
    </row>
    <row r="36" spans="1:8" s="15" customFormat="1" ht="30" customHeight="1" x14ac:dyDescent="0.2">
      <c r="A36" s="22">
        <f t="shared" si="0"/>
        <v>31</v>
      </c>
      <c r="B36" s="78"/>
      <c r="C36" s="79"/>
      <c r="D36" s="57"/>
      <c r="E36" s="52"/>
      <c r="F36" s="57"/>
      <c r="G36" s="69"/>
      <c r="H36" s="84"/>
    </row>
    <row r="37" spans="1:8" s="15" customFormat="1" ht="30" customHeight="1" x14ac:dyDescent="0.2">
      <c r="A37" s="22">
        <f t="shared" si="0"/>
        <v>32</v>
      </c>
      <c r="B37" s="78"/>
      <c r="C37" s="79"/>
      <c r="D37" s="57"/>
      <c r="E37" s="52"/>
      <c r="F37" s="57"/>
      <c r="G37" s="69"/>
      <c r="H37" s="84"/>
    </row>
    <row r="38" spans="1:8" s="15" customFormat="1" ht="30" customHeight="1" x14ac:dyDescent="0.2">
      <c r="A38" s="22">
        <f t="shared" si="0"/>
        <v>33</v>
      </c>
      <c r="B38" s="78"/>
      <c r="C38" s="79"/>
      <c r="D38" s="57"/>
      <c r="E38" s="52"/>
      <c r="F38" s="57"/>
      <c r="G38" s="69"/>
      <c r="H38" s="84"/>
    </row>
    <row r="39" spans="1:8" s="15" customFormat="1" ht="30" customHeight="1" x14ac:dyDescent="0.2">
      <c r="A39" s="22">
        <f t="shared" si="0"/>
        <v>34</v>
      </c>
      <c r="B39" s="78"/>
      <c r="C39" s="79"/>
      <c r="D39" s="57"/>
      <c r="E39" s="52"/>
      <c r="F39" s="57"/>
      <c r="G39" s="69"/>
      <c r="H39" s="84"/>
    </row>
    <row r="40" spans="1:8" s="15" customFormat="1" ht="30" customHeight="1" x14ac:dyDescent="0.2">
      <c r="A40" s="22">
        <f t="shared" si="0"/>
        <v>35</v>
      </c>
      <c r="B40" s="78"/>
      <c r="C40" s="79"/>
      <c r="D40" s="57"/>
      <c r="E40" s="52"/>
      <c r="F40" s="57"/>
      <c r="G40" s="69"/>
      <c r="H40" s="84"/>
    </row>
    <row r="41" spans="1:8" s="15" customFormat="1" ht="30" customHeight="1" x14ac:dyDescent="0.2">
      <c r="A41" s="22">
        <f t="shared" si="0"/>
        <v>36</v>
      </c>
      <c r="B41" s="78"/>
      <c r="C41" s="79"/>
      <c r="D41" s="57"/>
      <c r="E41" s="52"/>
      <c r="F41" s="57"/>
      <c r="G41" s="69"/>
      <c r="H41" s="84"/>
    </row>
    <row r="42" spans="1:8" s="15" customFormat="1" ht="30" customHeight="1" x14ac:dyDescent="0.2">
      <c r="A42" s="22">
        <f t="shared" si="0"/>
        <v>37</v>
      </c>
      <c r="B42" s="78"/>
      <c r="C42" s="79"/>
      <c r="D42" s="57"/>
      <c r="E42" s="52"/>
      <c r="F42" s="57"/>
      <c r="G42" s="69"/>
      <c r="H42" s="84"/>
    </row>
    <row r="43" spans="1:8" s="15" customFormat="1" ht="30" customHeight="1" x14ac:dyDescent="0.2">
      <c r="A43" s="22">
        <f t="shared" si="0"/>
        <v>38</v>
      </c>
      <c r="B43" s="78"/>
      <c r="C43" s="79"/>
      <c r="D43" s="57"/>
      <c r="E43" s="52"/>
      <c r="F43" s="57"/>
      <c r="G43" s="69"/>
      <c r="H43" s="84"/>
    </row>
    <row r="44" spans="1:8" s="15" customFormat="1" ht="30" customHeight="1" x14ac:dyDescent="0.2">
      <c r="A44" s="22">
        <f t="shared" si="0"/>
        <v>39</v>
      </c>
      <c r="B44" s="78"/>
      <c r="C44" s="79"/>
      <c r="D44" s="57"/>
      <c r="E44" s="52"/>
      <c r="F44" s="57"/>
      <c r="G44" s="69"/>
      <c r="H44" s="84"/>
    </row>
    <row r="45" spans="1:8" s="15" customFormat="1" ht="30" customHeight="1" x14ac:dyDescent="0.2">
      <c r="A45" s="22">
        <f t="shared" si="0"/>
        <v>40</v>
      </c>
      <c r="B45" s="78"/>
      <c r="C45" s="79"/>
      <c r="D45" s="57"/>
      <c r="E45" s="52"/>
      <c r="F45" s="57"/>
      <c r="G45" s="69"/>
      <c r="H45" s="84"/>
    </row>
    <row r="46" spans="1:8" s="15" customFormat="1" ht="30" customHeight="1" x14ac:dyDescent="0.2">
      <c r="A46" s="22">
        <f t="shared" si="0"/>
        <v>41</v>
      </c>
      <c r="B46" s="78"/>
      <c r="C46" s="79"/>
      <c r="D46" s="57"/>
      <c r="E46" s="52"/>
      <c r="F46" s="57"/>
      <c r="G46" s="69"/>
      <c r="H46" s="84"/>
    </row>
    <row r="47" spans="1:8" s="15" customFormat="1" ht="30" customHeight="1" x14ac:dyDescent="0.2">
      <c r="A47" s="22">
        <f t="shared" si="0"/>
        <v>42</v>
      </c>
      <c r="B47" s="78"/>
      <c r="C47" s="79"/>
      <c r="D47" s="57"/>
      <c r="E47" s="52"/>
      <c r="F47" s="57"/>
      <c r="G47" s="69"/>
      <c r="H47" s="84"/>
    </row>
    <row r="48" spans="1:8" s="15" customFormat="1" ht="30" customHeight="1" x14ac:dyDescent="0.2">
      <c r="A48" s="22">
        <f t="shared" si="0"/>
        <v>43</v>
      </c>
      <c r="B48" s="78"/>
      <c r="C48" s="79"/>
      <c r="D48" s="57"/>
      <c r="E48" s="52"/>
      <c r="F48" s="57"/>
      <c r="G48" s="69"/>
      <c r="H48" s="84"/>
    </row>
    <row r="49" spans="1:8" s="15" customFormat="1" ht="30" customHeight="1" x14ac:dyDescent="0.2">
      <c r="A49" s="22">
        <f t="shared" si="0"/>
        <v>44</v>
      </c>
      <c r="B49" s="78"/>
      <c r="C49" s="79"/>
      <c r="D49" s="57"/>
      <c r="E49" s="52"/>
      <c r="F49" s="57"/>
      <c r="G49" s="69"/>
      <c r="H49" s="84"/>
    </row>
    <row r="50" spans="1:8" s="15" customFormat="1" ht="30" customHeight="1" x14ac:dyDescent="0.2">
      <c r="A50" s="22">
        <f t="shared" si="0"/>
        <v>45</v>
      </c>
      <c r="B50" s="78"/>
      <c r="C50" s="79"/>
      <c r="D50" s="57"/>
      <c r="E50" s="52"/>
      <c r="F50" s="57"/>
      <c r="G50" s="69"/>
      <c r="H50" s="84"/>
    </row>
    <row r="51" spans="1:8" s="15" customFormat="1" ht="30" customHeight="1" x14ac:dyDescent="0.2">
      <c r="A51" s="22">
        <f t="shared" si="0"/>
        <v>46</v>
      </c>
      <c r="B51" s="78"/>
      <c r="C51" s="79"/>
      <c r="D51" s="57"/>
      <c r="E51" s="52"/>
      <c r="F51" s="57"/>
      <c r="G51" s="69"/>
      <c r="H51" s="84"/>
    </row>
    <row r="52" spans="1:8" s="15" customFormat="1" ht="30" customHeight="1" x14ac:dyDescent="0.2">
      <c r="A52" s="22">
        <f t="shared" si="0"/>
        <v>47</v>
      </c>
      <c r="B52" s="78"/>
      <c r="C52" s="79"/>
      <c r="D52" s="57"/>
      <c r="E52" s="52"/>
      <c r="F52" s="57"/>
      <c r="G52" s="69"/>
      <c r="H52" s="84"/>
    </row>
    <row r="53" spans="1:8" s="15" customFormat="1" ht="30" customHeight="1" x14ac:dyDescent="0.2">
      <c r="A53" s="22">
        <f t="shared" si="0"/>
        <v>48</v>
      </c>
      <c r="B53" s="78"/>
      <c r="C53" s="79"/>
      <c r="D53" s="57"/>
      <c r="E53" s="52"/>
      <c r="F53" s="57"/>
      <c r="G53" s="69"/>
      <c r="H53" s="84"/>
    </row>
    <row r="54" spans="1:8" s="15" customFormat="1" ht="30" customHeight="1" x14ac:dyDescent="0.2">
      <c r="A54" s="22">
        <f t="shared" si="0"/>
        <v>49</v>
      </c>
      <c r="B54" s="78"/>
      <c r="C54" s="79"/>
      <c r="D54" s="57"/>
      <c r="E54" s="52"/>
      <c r="F54" s="57"/>
      <c r="G54" s="69"/>
      <c r="H54" s="84"/>
    </row>
    <row r="55" spans="1:8" s="15" customFormat="1" ht="30" customHeight="1" x14ac:dyDescent="0.2">
      <c r="A55" s="22">
        <f t="shared" si="0"/>
        <v>50</v>
      </c>
      <c r="B55" s="78"/>
      <c r="C55" s="79"/>
      <c r="D55" s="57"/>
      <c r="E55" s="52"/>
      <c r="F55" s="57"/>
      <c r="G55" s="69"/>
      <c r="H55" s="84"/>
    </row>
    <row r="56" spans="1:8" s="15" customFormat="1" ht="30" customHeight="1" x14ac:dyDescent="0.2">
      <c r="A56" s="22">
        <f t="shared" si="0"/>
        <v>51</v>
      </c>
      <c r="B56" s="78"/>
      <c r="C56" s="79"/>
      <c r="D56" s="57"/>
      <c r="E56" s="52"/>
      <c r="F56" s="57"/>
      <c r="G56" s="69"/>
      <c r="H56" s="84"/>
    </row>
    <row r="57" spans="1:8" s="15" customFormat="1" ht="30" customHeight="1" x14ac:dyDescent="0.2">
      <c r="A57" s="22">
        <f t="shared" si="0"/>
        <v>52</v>
      </c>
      <c r="B57" s="78"/>
      <c r="C57" s="79"/>
      <c r="D57" s="57"/>
      <c r="E57" s="52"/>
      <c r="F57" s="57"/>
      <c r="G57" s="69"/>
      <c r="H57" s="84"/>
    </row>
    <row r="58" spans="1:8" s="15" customFormat="1" ht="30" customHeight="1" x14ac:dyDescent="0.2">
      <c r="A58" s="22">
        <f t="shared" si="0"/>
        <v>53</v>
      </c>
      <c r="B58" s="78"/>
      <c r="C58" s="79"/>
      <c r="D58" s="57"/>
      <c r="E58" s="52"/>
      <c r="F58" s="57"/>
      <c r="G58" s="69"/>
      <c r="H58" s="84"/>
    </row>
    <row r="59" spans="1:8" s="15" customFormat="1" ht="30" customHeight="1" x14ac:dyDescent="0.2">
      <c r="A59" s="22">
        <f t="shared" si="0"/>
        <v>54</v>
      </c>
      <c r="B59" s="78"/>
      <c r="C59" s="79"/>
      <c r="D59" s="57"/>
      <c r="E59" s="52"/>
      <c r="F59" s="57"/>
      <c r="G59" s="69"/>
      <c r="H59" s="84"/>
    </row>
    <row r="60" spans="1:8" s="15" customFormat="1" ht="30" customHeight="1" x14ac:dyDescent="0.2">
      <c r="A60" s="22">
        <f t="shared" si="0"/>
        <v>55</v>
      </c>
      <c r="B60" s="78"/>
      <c r="C60" s="79"/>
      <c r="D60" s="57"/>
      <c r="E60" s="52"/>
      <c r="F60" s="57"/>
      <c r="G60" s="69"/>
      <c r="H60" s="84"/>
    </row>
    <row r="61" spans="1:8" s="15" customFormat="1" ht="30" customHeight="1" x14ac:dyDescent="0.2">
      <c r="A61" s="22">
        <f t="shared" si="0"/>
        <v>56</v>
      </c>
      <c r="B61" s="78"/>
      <c r="C61" s="79"/>
      <c r="D61" s="57"/>
      <c r="E61" s="52"/>
      <c r="F61" s="57"/>
      <c r="G61" s="69"/>
      <c r="H61" s="84"/>
    </row>
    <row r="62" spans="1:8" s="15" customFormat="1" ht="30" customHeight="1" x14ac:dyDescent="0.2">
      <c r="A62" s="22">
        <f t="shared" si="0"/>
        <v>57</v>
      </c>
      <c r="B62" s="78"/>
      <c r="C62" s="79"/>
      <c r="D62" s="57"/>
      <c r="E62" s="52"/>
      <c r="F62" s="57"/>
      <c r="G62" s="69"/>
      <c r="H62" s="84"/>
    </row>
    <row r="63" spans="1:8" s="15" customFormat="1" ht="30" customHeight="1" x14ac:dyDescent="0.2">
      <c r="A63" s="22">
        <f t="shared" si="0"/>
        <v>58</v>
      </c>
      <c r="B63" s="78"/>
      <c r="C63" s="79"/>
      <c r="D63" s="57"/>
      <c r="E63" s="52"/>
      <c r="F63" s="57"/>
      <c r="G63" s="69"/>
      <c r="H63" s="84"/>
    </row>
    <row r="64" spans="1:8" s="15" customFormat="1" ht="30" customHeight="1" x14ac:dyDescent="0.2">
      <c r="A64" s="22">
        <f t="shared" si="0"/>
        <v>59</v>
      </c>
      <c r="B64" s="78"/>
      <c r="C64" s="79"/>
      <c r="D64" s="57"/>
      <c r="E64" s="52"/>
      <c r="F64" s="57"/>
      <c r="G64" s="69"/>
      <c r="H64" s="84"/>
    </row>
    <row r="65" spans="1:8" s="15" customFormat="1" ht="30" customHeight="1" x14ac:dyDescent="0.2">
      <c r="A65" s="22">
        <f t="shared" si="0"/>
        <v>60</v>
      </c>
      <c r="B65" s="78"/>
      <c r="C65" s="79"/>
      <c r="D65" s="57"/>
      <c r="E65" s="52"/>
      <c r="F65" s="57"/>
      <c r="G65" s="69"/>
      <c r="H65" s="84"/>
    </row>
    <row r="66" spans="1:8" s="15" customFormat="1" ht="30" customHeight="1" x14ac:dyDescent="0.2">
      <c r="A66" s="22">
        <f t="shared" si="0"/>
        <v>61</v>
      </c>
      <c r="B66" s="78"/>
      <c r="C66" s="79"/>
      <c r="D66" s="57"/>
      <c r="E66" s="52"/>
      <c r="F66" s="57"/>
      <c r="G66" s="69"/>
      <c r="H66" s="84"/>
    </row>
    <row r="67" spans="1:8" s="15" customFormat="1" ht="30" customHeight="1" x14ac:dyDescent="0.2">
      <c r="A67" s="22">
        <f t="shared" si="0"/>
        <v>62</v>
      </c>
      <c r="B67" s="78"/>
      <c r="C67" s="79"/>
      <c r="D67" s="57"/>
      <c r="E67" s="52"/>
      <c r="F67" s="57"/>
      <c r="G67" s="69"/>
      <c r="H67" s="84"/>
    </row>
    <row r="68" spans="1:8" s="15" customFormat="1" ht="30" customHeight="1" x14ac:dyDescent="0.2">
      <c r="A68" s="22">
        <f t="shared" si="0"/>
        <v>63</v>
      </c>
      <c r="B68" s="78"/>
      <c r="C68" s="79"/>
      <c r="D68" s="57"/>
      <c r="E68" s="52"/>
      <c r="F68" s="57"/>
      <c r="G68" s="69"/>
      <c r="H68" s="84"/>
    </row>
    <row r="69" spans="1:8" s="15" customFormat="1" ht="30" customHeight="1" x14ac:dyDescent="0.2">
      <c r="A69" s="22">
        <f t="shared" si="0"/>
        <v>64</v>
      </c>
      <c r="B69" s="78"/>
      <c r="C69" s="79"/>
      <c r="D69" s="57"/>
      <c r="E69" s="52"/>
      <c r="F69" s="57"/>
      <c r="G69" s="69"/>
      <c r="H69" s="84"/>
    </row>
    <row r="70" spans="1:8" s="15" customFormat="1" ht="30" customHeight="1" x14ac:dyDescent="0.2">
      <c r="A70" s="22">
        <f t="shared" si="0"/>
        <v>65</v>
      </c>
      <c r="B70" s="78"/>
      <c r="C70" s="79"/>
      <c r="D70" s="57"/>
      <c r="E70" s="52"/>
      <c r="F70" s="57"/>
      <c r="G70" s="69"/>
      <c r="H70" s="84"/>
    </row>
    <row r="71" spans="1:8" s="15" customFormat="1" ht="30" customHeight="1" x14ac:dyDescent="0.2">
      <c r="A71" s="22">
        <f t="shared" si="0"/>
        <v>66</v>
      </c>
      <c r="B71" s="78"/>
      <c r="C71" s="79"/>
      <c r="D71" s="57"/>
      <c r="E71" s="52"/>
      <c r="F71" s="57"/>
      <c r="G71" s="69"/>
      <c r="H71" s="84"/>
    </row>
    <row r="72" spans="1:8" s="15" customFormat="1" ht="30" customHeight="1" x14ac:dyDescent="0.2">
      <c r="A72" s="22">
        <f t="shared" ref="A72:A135" si="1">A71+1</f>
        <v>67</v>
      </c>
      <c r="B72" s="78"/>
      <c r="C72" s="79"/>
      <c r="D72" s="57"/>
      <c r="E72" s="52"/>
      <c r="F72" s="57"/>
      <c r="G72" s="69"/>
      <c r="H72" s="84"/>
    </row>
    <row r="73" spans="1:8" s="15" customFormat="1" ht="30" customHeight="1" x14ac:dyDescent="0.2">
      <c r="A73" s="22">
        <f t="shared" si="1"/>
        <v>68</v>
      </c>
      <c r="B73" s="78"/>
      <c r="C73" s="79"/>
      <c r="D73" s="57"/>
      <c r="E73" s="52"/>
      <c r="F73" s="57"/>
      <c r="G73" s="69"/>
      <c r="H73" s="84"/>
    </row>
    <row r="74" spans="1:8" s="15" customFormat="1" ht="30" customHeight="1" x14ac:dyDescent="0.2">
      <c r="A74" s="22">
        <f t="shared" si="1"/>
        <v>69</v>
      </c>
      <c r="B74" s="78"/>
      <c r="C74" s="79"/>
      <c r="D74" s="57"/>
      <c r="E74" s="52"/>
      <c r="F74" s="57"/>
      <c r="G74" s="69"/>
      <c r="H74" s="84"/>
    </row>
    <row r="75" spans="1:8" s="15" customFormat="1" ht="30" customHeight="1" x14ac:dyDescent="0.2">
      <c r="A75" s="22">
        <f t="shared" si="1"/>
        <v>70</v>
      </c>
      <c r="B75" s="78"/>
      <c r="C75" s="79"/>
      <c r="D75" s="57"/>
      <c r="E75" s="52"/>
      <c r="F75" s="57"/>
      <c r="G75" s="69"/>
      <c r="H75" s="84"/>
    </row>
    <row r="76" spans="1:8" s="15" customFormat="1" ht="30" customHeight="1" x14ac:dyDescent="0.2">
      <c r="A76" s="22">
        <f t="shared" si="1"/>
        <v>71</v>
      </c>
      <c r="B76" s="78"/>
      <c r="C76" s="79"/>
      <c r="D76" s="57"/>
      <c r="E76" s="52"/>
      <c r="F76" s="57"/>
      <c r="G76" s="69"/>
      <c r="H76" s="84"/>
    </row>
    <row r="77" spans="1:8" s="15" customFormat="1" ht="30" customHeight="1" x14ac:dyDescent="0.2">
      <c r="A77" s="22">
        <f t="shared" si="1"/>
        <v>72</v>
      </c>
      <c r="B77" s="78"/>
      <c r="C77" s="79"/>
      <c r="D77" s="57"/>
      <c r="E77" s="52"/>
      <c r="F77" s="57"/>
      <c r="G77" s="69"/>
      <c r="H77" s="84"/>
    </row>
    <row r="78" spans="1:8" s="15" customFormat="1" ht="30" customHeight="1" x14ac:dyDescent="0.2">
      <c r="A78" s="22">
        <f t="shared" si="1"/>
        <v>73</v>
      </c>
      <c r="B78" s="78"/>
      <c r="C78" s="79"/>
      <c r="D78" s="57"/>
      <c r="E78" s="52"/>
      <c r="F78" s="57"/>
      <c r="G78" s="69"/>
      <c r="H78" s="84"/>
    </row>
    <row r="79" spans="1:8" s="15" customFormat="1" ht="30" customHeight="1" x14ac:dyDescent="0.2">
      <c r="A79" s="22">
        <f t="shared" si="1"/>
        <v>74</v>
      </c>
      <c r="B79" s="78"/>
      <c r="C79" s="79"/>
      <c r="D79" s="57"/>
      <c r="E79" s="52"/>
      <c r="F79" s="57"/>
      <c r="G79" s="69"/>
      <c r="H79" s="84"/>
    </row>
    <row r="80" spans="1:8" s="15" customFormat="1" ht="30" customHeight="1" x14ac:dyDescent="0.2">
      <c r="A80" s="22">
        <f t="shared" si="1"/>
        <v>75</v>
      </c>
      <c r="B80" s="78"/>
      <c r="C80" s="79"/>
      <c r="D80" s="57"/>
      <c r="E80" s="52"/>
      <c r="F80" s="57"/>
      <c r="G80" s="69"/>
      <c r="H80" s="84"/>
    </row>
    <row r="81" spans="1:8" s="15" customFormat="1" ht="30" customHeight="1" x14ac:dyDescent="0.2">
      <c r="A81" s="22">
        <f t="shared" si="1"/>
        <v>76</v>
      </c>
      <c r="B81" s="78"/>
      <c r="C81" s="79"/>
      <c r="D81" s="57"/>
      <c r="E81" s="52"/>
      <c r="F81" s="57"/>
      <c r="G81" s="69"/>
      <c r="H81" s="84"/>
    </row>
    <row r="82" spans="1:8" s="15" customFormat="1" ht="30" customHeight="1" x14ac:dyDescent="0.2">
      <c r="A82" s="22">
        <f t="shared" si="1"/>
        <v>77</v>
      </c>
      <c r="B82" s="78"/>
      <c r="C82" s="79"/>
      <c r="D82" s="57"/>
      <c r="E82" s="52"/>
      <c r="F82" s="57"/>
      <c r="G82" s="69"/>
      <c r="H82" s="84"/>
    </row>
    <row r="83" spans="1:8" s="15" customFormat="1" ht="30" customHeight="1" x14ac:dyDescent="0.2">
      <c r="A83" s="22">
        <f t="shared" si="1"/>
        <v>78</v>
      </c>
      <c r="B83" s="78"/>
      <c r="C83" s="79"/>
      <c r="D83" s="57"/>
      <c r="E83" s="52"/>
      <c r="F83" s="57"/>
      <c r="G83" s="69"/>
      <c r="H83" s="84"/>
    </row>
    <row r="84" spans="1:8" s="15" customFormat="1" ht="30" customHeight="1" x14ac:dyDescent="0.2">
      <c r="A84" s="22">
        <f t="shared" si="1"/>
        <v>79</v>
      </c>
      <c r="B84" s="78"/>
      <c r="C84" s="79"/>
      <c r="D84" s="57"/>
      <c r="E84" s="52"/>
      <c r="F84" s="57"/>
      <c r="G84" s="69"/>
      <c r="H84" s="84"/>
    </row>
    <row r="85" spans="1:8" s="15" customFormat="1" ht="30" customHeight="1" x14ac:dyDescent="0.2">
      <c r="A85" s="22">
        <f t="shared" si="1"/>
        <v>80</v>
      </c>
      <c r="B85" s="78"/>
      <c r="C85" s="79"/>
      <c r="D85" s="57"/>
      <c r="E85" s="52"/>
      <c r="F85" s="57"/>
      <c r="G85" s="69"/>
      <c r="H85" s="84"/>
    </row>
    <row r="86" spans="1:8" s="15" customFormat="1" ht="30" customHeight="1" x14ac:dyDescent="0.2">
      <c r="A86" s="22">
        <f t="shared" si="1"/>
        <v>81</v>
      </c>
      <c r="B86" s="78"/>
      <c r="C86" s="79"/>
      <c r="D86" s="57"/>
      <c r="E86" s="52"/>
      <c r="F86" s="57"/>
      <c r="G86" s="69"/>
      <c r="H86" s="84"/>
    </row>
    <row r="87" spans="1:8" s="15" customFormat="1" ht="30" customHeight="1" x14ac:dyDescent="0.2">
      <c r="A87" s="22">
        <f t="shared" si="1"/>
        <v>82</v>
      </c>
      <c r="B87" s="78"/>
      <c r="C87" s="79"/>
      <c r="D87" s="57"/>
      <c r="E87" s="52"/>
      <c r="F87" s="57"/>
      <c r="G87" s="69"/>
      <c r="H87" s="84"/>
    </row>
    <row r="88" spans="1:8" s="15" customFormat="1" ht="30" customHeight="1" x14ac:dyDescent="0.2">
      <c r="A88" s="22">
        <f t="shared" si="1"/>
        <v>83</v>
      </c>
      <c r="B88" s="78"/>
      <c r="C88" s="79"/>
      <c r="D88" s="57"/>
      <c r="E88" s="52"/>
      <c r="F88" s="57"/>
      <c r="G88" s="69"/>
      <c r="H88" s="84"/>
    </row>
    <row r="89" spans="1:8" s="15" customFormat="1" ht="30" customHeight="1" x14ac:dyDescent="0.2">
      <c r="A89" s="22">
        <f t="shared" si="1"/>
        <v>84</v>
      </c>
      <c r="B89" s="78"/>
      <c r="C89" s="79"/>
      <c r="D89" s="57"/>
      <c r="E89" s="52"/>
      <c r="F89" s="57"/>
      <c r="G89" s="69"/>
      <c r="H89" s="84"/>
    </row>
    <row r="90" spans="1:8" s="15" customFormat="1" ht="30" customHeight="1" x14ac:dyDescent="0.2">
      <c r="A90" s="22">
        <f t="shared" si="1"/>
        <v>85</v>
      </c>
      <c r="B90" s="78"/>
      <c r="C90" s="79"/>
      <c r="D90" s="57"/>
      <c r="E90" s="52"/>
      <c r="F90" s="57"/>
      <c r="G90" s="69"/>
      <c r="H90" s="84"/>
    </row>
    <row r="91" spans="1:8" s="15" customFormat="1" ht="30" customHeight="1" x14ac:dyDescent="0.2">
      <c r="A91" s="22">
        <f t="shared" si="1"/>
        <v>86</v>
      </c>
      <c r="B91" s="78"/>
      <c r="C91" s="79"/>
      <c r="D91" s="57"/>
      <c r="E91" s="52"/>
      <c r="F91" s="57"/>
      <c r="G91" s="69"/>
      <c r="H91" s="84"/>
    </row>
    <row r="92" spans="1:8" s="15" customFormat="1" ht="30" customHeight="1" x14ac:dyDescent="0.2">
      <c r="A92" s="22">
        <f t="shared" si="1"/>
        <v>87</v>
      </c>
      <c r="B92" s="78"/>
      <c r="C92" s="79"/>
      <c r="D92" s="57"/>
      <c r="E92" s="52"/>
      <c r="F92" s="57"/>
      <c r="G92" s="69"/>
      <c r="H92" s="84"/>
    </row>
    <row r="93" spans="1:8" s="15" customFormat="1" ht="30" customHeight="1" x14ac:dyDescent="0.2">
      <c r="A93" s="22">
        <f t="shared" si="1"/>
        <v>88</v>
      </c>
      <c r="B93" s="78"/>
      <c r="C93" s="79"/>
      <c r="D93" s="57"/>
      <c r="E93" s="52"/>
      <c r="F93" s="57"/>
      <c r="G93" s="69"/>
      <c r="H93" s="84"/>
    </row>
    <row r="94" spans="1:8" s="15" customFormat="1" ht="30" customHeight="1" x14ac:dyDescent="0.2">
      <c r="A94" s="22">
        <f t="shared" si="1"/>
        <v>89</v>
      </c>
      <c r="B94" s="78"/>
      <c r="C94" s="79"/>
      <c r="D94" s="57"/>
      <c r="E94" s="52"/>
      <c r="F94" s="57"/>
      <c r="G94" s="69"/>
      <c r="H94" s="84"/>
    </row>
    <row r="95" spans="1:8" s="15" customFormat="1" ht="30" customHeight="1" x14ac:dyDescent="0.2">
      <c r="A95" s="22">
        <f t="shared" si="1"/>
        <v>90</v>
      </c>
      <c r="B95" s="78"/>
      <c r="C95" s="79"/>
      <c r="D95" s="57"/>
      <c r="E95" s="52"/>
      <c r="F95" s="57"/>
      <c r="G95" s="69"/>
      <c r="H95" s="84"/>
    </row>
    <row r="96" spans="1:8" s="15" customFormat="1" ht="30" customHeight="1" x14ac:dyDescent="0.2">
      <c r="A96" s="22">
        <f t="shared" si="1"/>
        <v>91</v>
      </c>
      <c r="B96" s="78"/>
      <c r="C96" s="79"/>
      <c r="D96" s="57"/>
      <c r="E96" s="52"/>
      <c r="F96" s="57"/>
      <c r="G96" s="69"/>
      <c r="H96" s="84"/>
    </row>
    <row r="97" spans="1:8" s="15" customFormat="1" ht="30" customHeight="1" x14ac:dyDescent="0.2">
      <c r="A97" s="22">
        <f t="shared" si="1"/>
        <v>92</v>
      </c>
      <c r="B97" s="78"/>
      <c r="C97" s="79"/>
      <c r="D97" s="57"/>
      <c r="E97" s="52"/>
      <c r="F97" s="57"/>
      <c r="G97" s="69"/>
      <c r="H97" s="84"/>
    </row>
    <row r="98" spans="1:8" s="15" customFormat="1" ht="30" customHeight="1" x14ac:dyDescent="0.2">
      <c r="A98" s="22">
        <f t="shared" si="1"/>
        <v>93</v>
      </c>
      <c r="B98" s="78"/>
      <c r="C98" s="79"/>
      <c r="D98" s="57"/>
      <c r="E98" s="52"/>
      <c r="F98" s="57"/>
      <c r="G98" s="69"/>
      <c r="H98" s="84"/>
    </row>
    <row r="99" spans="1:8" s="15" customFormat="1" ht="30" customHeight="1" x14ac:dyDescent="0.2">
      <c r="A99" s="22">
        <f t="shared" si="1"/>
        <v>94</v>
      </c>
      <c r="B99" s="78"/>
      <c r="C99" s="79"/>
      <c r="D99" s="57"/>
      <c r="E99" s="52"/>
      <c r="F99" s="57"/>
      <c r="G99" s="69"/>
      <c r="H99" s="84"/>
    </row>
    <row r="100" spans="1:8" s="15" customFormat="1" ht="30" customHeight="1" x14ac:dyDescent="0.2">
      <c r="A100" s="22">
        <f t="shared" si="1"/>
        <v>95</v>
      </c>
      <c r="B100" s="78"/>
      <c r="C100" s="79"/>
      <c r="D100" s="57"/>
      <c r="E100" s="52"/>
      <c r="F100" s="57"/>
      <c r="G100" s="69"/>
      <c r="H100" s="84"/>
    </row>
    <row r="101" spans="1:8" s="15" customFormat="1" ht="30" customHeight="1" x14ac:dyDescent="0.2">
      <c r="A101" s="22">
        <f t="shared" si="1"/>
        <v>96</v>
      </c>
      <c r="B101" s="78"/>
      <c r="C101" s="79"/>
      <c r="D101" s="57"/>
      <c r="E101" s="52"/>
      <c r="F101" s="57"/>
      <c r="G101" s="69"/>
      <c r="H101" s="84"/>
    </row>
    <row r="102" spans="1:8" s="15" customFormat="1" ht="30" customHeight="1" x14ac:dyDescent="0.2">
      <c r="A102" s="22">
        <f t="shared" si="1"/>
        <v>97</v>
      </c>
      <c r="B102" s="78"/>
      <c r="C102" s="79"/>
      <c r="D102" s="57"/>
      <c r="E102" s="52"/>
      <c r="F102" s="57"/>
      <c r="G102" s="69"/>
      <c r="H102" s="84"/>
    </row>
    <row r="103" spans="1:8" s="15" customFormat="1" ht="30" customHeight="1" x14ac:dyDescent="0.2">
      <c r="A103" s="22">
        <f t="shared" si="1"/>
        <v>98</v>
      </c>
      <c r="B103" s="78"/>
      <c r="C103" s="79"/>
      <c r="D103" s="57"/>
      <c r="E103" s="52"/>
      <c r="F103" s="57"/>
      <c r="G103" s="69"/>
      <c r="H103" s="84"/>
    </row>
    <row r="104" spans="1:8" s="15" customFormat="1" ht="30" customHeight="1" x14ac:dyDescent="0.2">
      <c r="A104" s="22">
        <f t="shared" si="1"/>
        <v>99</v>
      </c>
      <c r="B104" s="78"/>
      <c r="C104" s="79"/>
      <c r="D104" s="57"/>
      <c r="E104" s="52"/>
      <c r="F104" s="57"/>
      <c r="G104" s="69"/>
      <c r="H104" s="84"/>
    </row>
    <row r="105" spans="1:8" s="15" customFormat="1" ht="30" customHeight="1" x14ac:dyDescent="0.2">
      <c r="A105" s="22">
        <f t="shared" si="1"/>
        <v>100</v>
      </c>
      <c r="B105" s="78"/>
      <c r="C105" s="79"/>
      <c r="D105" s="57"/>
      <c r="E105" s="52"/>
      <c r="F105" s="57"/>
      <c r="G105" s="69"/>
      <c r="H105" s="84"/>
    </row>
    <row r="106" spans="1:8" s="15" customFormat="1" ht="30" customHeight="1" x14ac:dyDescent="0.2">
      <c r="A106" s="22">
        <f t="shared" si="1"/>
        <v>101</v>
      </c>
      <c r="B106" s="78"/>
      <c r="C106" s="79"/>
      <c r="D106" s="57"/>
      <c r="E106" s="52"/>
      <c r="F106" s="57"/>
      <c r="G106" s="69"/>
      <c r="H106" s="84"/>
    </row>
    <row r="107" spans="1:8" s="15" customFormat="1" ht="30" customHeight="1" x14ac:dyDescent="0.2">
      <c r="A107" s="22">
        <f t="shared" si="1"/>
        <v>102</v>
      </c>
      <c r="B107" s="78"/>
      <c r="C107" s="79"/>
      <c r="D107" s="57"/>
      <c r="E107" s="52"/>
      <c r="F107" s="57"/>
      <c r="G107" s="69"/>
      <c r="H107" s="84"/>
    </row>
    <row r="108" spans="1:8" s="15" customFormat="1" ht="30" customHeight="1" x14ac:dyDescent="0.2">
      <c r="A108" s="22">
        <f t="shared" si="1"/>
        <v>103</v>
      </c>
      <c r="B108" s="78"/>
      <c r="C108" s="79"/>
      <c r="D108" s="57"/>
      <c r="E108" s="52"/>
      <c r="F108" s="57"/>
      <c r="G108" s="69"/>
      <c r="H108" s="84"/>
    </row>
    <row r="109" spans="1:8" s="15" customFormat="1" ht="30" customHeight="1" x14ac:dyDescent="0.2">
      <c r="A109" s="22">
        <f t="shared" si="1"/>
        <v>104</v>
      </c>
      <c r="B109" s="78"/>
      <c r="C109" s="79"/>
      <c r="D109" s="57"/>
      <c r="E109" s="52"/>
      <c r="F109" s="57"/>
      <c r="G109" s="69"/>
      <c r="H109" s="84"/>
    </row>
    <row r="110" spans="1:8" s="15" customFormat="1" ht="30" customHeight="1" x14ac:dyDescent="0.2">
      <c r="A110" s="22">
        <f t="shared" si="1"/>
        <v>105</v>
      </c>
      <c r="B110" s="78"/>
      <c r="C110" s="79"/>
      <c r="D110" s="57"/>
      <c r="E110" s="52"/>
      <c r="F110" s="57"/>
      <c r="G110" s="69"/>
      <c r="H110" s="84"/>
    </row>
    <row r="111" spans="1:8" s="15" customFormat="1" ht="30" customHeight="1" x14ac:dyDescent="0.2">
      <c r="A111" s="22">
        <f t="shared" si="1"/>
        <v>106</v>
      </c>
      <c r="B111" s="78"/>
      <c r="C111" s="79"/>
      <c r="D111" s="57"/>
      <c r="E111" s="52"/>
      <c r="F111" s="57"/>
      <c r="G111" s="69"/>
      <c r="H111" s="84"/>
    </row>
    <row r="112" spans="1:8" s="15" customFormat="1" ht="30" customHeight="1" x14ac:dyDescent="0.2">
      <c r="A112" s="22">
        <f t="shared" si="1"/>
        <v>107</v>
      </c>
      <c r="B112" s="78"/>
      <c r="C112" s="79"/>
      <c r="D112" s="57"/>
      <c r="E112" s="52"/>
      <c r="F112" s="57"/>
      <c r="G112" s="69"/>
      <c r="H112" s="84"/>
    </row>
    <row r="113" spans="1:8" s="15" customFormat="1" ht="30" customHeight="1" x14ac:dyDescent="0.2">
      <c r="A113" s="22">
        <f t="shared" si="1"/>
        <v>108</v>
      </c>
      <c r="B113" s="78"/>
      <c r="C113" s="79"/>
      <c r="D113" s="57"/>
      <c r="E113" s="52"/>
      <c r="F113" s="57"/>
      <c r="G113" s="69"/>
      <c r="H113" s="84"/>
    </row>
    <row r="114" spans="1:8" s="15" customFormat="1" ht="30" customHeight="1" x14ac:dyDescent="0.2">
      <c r="A114" s="22">
        <f t="shared" si="1"/>
        <v>109</v>
      </c>
      <c r="B114" s="78"/>
      <c r="C114" s="79"/>
      <c r="D114" s="57"/>
      <c r="E114" s="52"/>
      <c r="F114" s="57"/>
      <c r="G114" s="69"/>
      <c r="H114" s="84"/>
    </row>
    <row r="115" spans="1:8" s="15" customFormat="1" ht="30" customHeight="1" x14ac:dyDescent="0.2">
      <c r="A115" s="22">
        <f t="shared" si="1"/>
        <v>110</v>
      </c>
      <c r="B115" s="78"/>
      <c r="C115" s="79"/>
      <c r="D115" s="57"/>
      <c r="E115" s="52"/>
      <c r="F115" s="57"/>
      <c r="G115" s="69"/>
      <c r="H115" s="84"/>
    </row>
    <row r="116" spans="1:8" s="15" customFormat="1" ht="30" customHeight="1" x14ac:dyDescent="0.2">
      <c r="A116" s="22">
        <f t="shared" si="1"/>
        <v>111</v>
      </c>
      <c r="B116" s="78"/>
      <c r="C116" s="79"/>
      <c r="D116" s="57"/>
      <c r="E116" s="52"/>
      <c r="F116" s="57"/>
      <c r="G116" s="69"/>
      <c r="H116" s="84"/>
    </row>
    <row r="117" spans="1:8" s="15" customFormat="1" ht="30" customHeight="1" x14ac:dyDescent="0.2">
      <c r="A117" s="22">
        <f t="shared" si="1"/>
        <v>112</v>
      </c>
      <c r="B117" s="78"/>
      <c r="C117" s="79"/>
      <c r="D117" s="57"/>
      <c r="E117" s="52"/>
      <c r="F117" s="57"/>
      <c r="G117" s="69"/>
      <c r="H117" s="84"/>
    </row>
    <row r="118" spans="1:8" s="15" customFormat="1" ht="30" customHeight="1" x14ac:dyDescent="0.2">
      <c r="A118" s="22">
        <f t="shared" si="1"/>
        <v>113</v>
      </c>
      <c r="B118" s="78"/>
      <c r="C118" s="79"/>
      <c r="D118" s="57"/>
      <c r="E118" s="52"/>
      <c r="F118" s="57"/>
      <c r="G118" s="69"/>
      <c r="H118" s="84"/>
    </row>
    <row r="119" spans="1:8" s="15" customFormat="1" ht="30" customHeight="1" x14ac:dyDescent="0.2">
      <c r="A119" s="22">
        <f t="shared" si="1"/>
        <v>114</v>
      </c>
      <c r="B119" s="78"/>
      <c r="C119" s="79"/>
      <c r="D119" s="57"/>
      <c r="E119" s="52"/>
      <c r="F119" s="57"/>
      <c r="G119" s="69"/>
      <c r="H119" s="84"/>
    </row>
    <row r="120" spans="1:8" s="15" customFormat="1" ht="30" customHeight="1" x14ac:dyDescent="0.2">
      <c r="A120" s="22">
        <f t="shared" si="1"/>
        <v>115</v>
      </c>
      <c r="B120" s="78"/>
      <c r="C120" s="79"/>
      <c r="D120" s="57"/>
      <c r="E120" s="52"/>
      <c r="F120" s="57"/>
      <c r="G120" s="69"/>
      <c r="H120" s="84"/>
    </row>
    <row r="121" spans="1:8" s="15" customFormat="1" ht="30" customHeight="1" x14ac:dyDescent="0.2">
      <c r="A121" s="22">
        <f t="shared" si="1"/>
        <v>116</v>
      </c>
      <c r="B121" s="78"/>
      <c r="C121" s="79"/>
      <c r="D121" s="57"/>
      <c r="E121" s="52"/>
      <c r="F121" s="57"/>
      <c r="G121" s="69"/>
      <c r="H121" s="84"/>
    </row>
    <row r="122" spans="1:8" s="15" customFormat="1" ht="30" customHeight="1" x14ac:dyDescent="0.2">
      <c r="A122" s="22">
        <f t="shared" si="1"/>
        <v>117</v>
      </c>
      <c r="B122" s="78"/>
      <c r="C122" s="79"/>
      <c r="D122" s="57"/>
      <c r="E122" s="52"/>
      <c r="F122" s="57"/>
      <c r="G122" s="69"/>
      <c r="H122" s="84"/>
    </row>
    <row r="123" spans="1:8" s="15" customFormat="1" ht="30" customHeight="1" x14ac:dyDescent="0.2">
      <c r="A123" s="22">
        <f t="shared" si="1"/>
        <v>118</v>
      </c>
      <c r="B123" s="78"/>
      <c r="C123" s="79"/>
      <c r="D123" s="57"/>
      <c r="E123" s="52"/>
      <c r="F123" s="57"/>
      <c r="G123" s="69"/>
      <c r="H123" s="84"/>
    </row>
    <row r="124" spans="1:8" s="15" customFormat="1" ht="30" customHeight="1" x14ac:dyDescent="0.2">
      <c r="A124" s="22">
        <f t="shared" si="1"/>
        <v>119</v>
      </c>
      <c r="B124" s="78"/>
      <c r="C124" s="79"/>
      <c r="D124" s="57"/>
      <c r="E124" s="52"/>
      <c r="F124" s="57"/>
      <c r="G124" s="69"/>
      <c r="H124" s="84"/>
    </row>
    <row r="125" spans="1:8" s="15" customFormat="1" ht="30" customHeight="1" x14ac:dyDescent="0.2">
      <c r="A125" s="22">
        <f t="shared" si="1"/>
        <v>120</v>
      </c>
      <c r="B125" s="78"/>
      <c r="C125" s="79"/>
      <c r="D125" s="57"/>
      <c r="E125" s="52"/>
      <c r="F125" s="57"/>
      <c r="G125" s="69"/>
      <c r="H125" s="84"/>
    </row>
    <row r="126" spans="1:8" s="15" customFormat="1" ht="30" customHeight="1" x14ac:dyDescent="0.2">
      <c r="A126" s="22">
        <f t="shared" si="1"/>
        <v>121</v>
      </c>
      <c r="B126" s="78"/>
      <c r="C126" s="79"/>
      <c r="D126" s="57"/>
      <c r="E126" s="52"/>
      <c r="F126" s="57"/>
      <c r="G126" s="69"/>
      <c r="H126" s="84"/>
    </row>
    <row r="127" spans="1:8" s="15" customFormat="1" ht="30" customHeight="1" x14ac:dyDescent="0.2">
      <c r="A127" s="22">
        <f t="shared" si="1"/>
        <v>122</v>
      </c>
      <c r="B127" s="78"/>
      <c r="C127" s="79"/>
      <c r="D127" s="57"/>
      <c r="E127" s="52"/>
      <c r="F127" s="57"/>
      <c r="G127" s="69"/>
      <c r="H127" s="84"/>
    </row>
    <row r="128" spans="1:8" s="15" customFormat="1" ht="30" customHeight="1" x14ac:dyDescent="0.2">
      <c r="A128" s="22">
        <f t="shared" si="1"/>
        <v>123</v>
      </c>
      <c r="B128" s="78"/>
      <c r="C128" s="79"/>
      <c r="D128" s="57"/>
      <c r="E128" s="52"/>
      <c r="F128" s="57"/>
      <c r="G128" s="69"/>
      <c r="H128" s="84"/>
    </row>
    <row r="129" spans="1:8" s="15" customFormat="1" ht="30" customHeight="1" x14ac:dyDescent="0.2">
      <c r="A129" s="22">
        <f t="shared" si="1"/>
        <v>124</v>
      </c>
      <c r="B129" s="78"/>
      <c r="C129" s="79"/>
      <c r="D129" s="57"/>
      <c r="E129" s="52"/>
      <c r="F129" s="57"/>
      <c r="G129" s="69"/>
      <c r="H129" s="84"/>
    </row>
    <row r="130" spans="1:8" s="15" customFormat="1" ht="30" customHeight="1" x14ac:dyDescent="0.2">
      <c r="A130" s="22">
        <f t="shared" si="1"/>
        <v>125</v>
      </c>
      <c r="B130" s="78"/>
      <c r="C130" s="79"/>
      <c r="D130" s="57"/>
      <c r="E130" s="52"/>
      <c r="F130" s="57"/>
      <c r="G130" s="69"/>
      <c r="H130" s="84"/>
    </row>
    <row r="131" spans="1:8" s="15" customFormat="1" ht="30" customHeight="1" x14ac:dyDescent="0.2">
      <c r="A131" s="22">
        <f t="shared" si="1"/>
        <v>126</v>
      </c>
      <c r="B131" s="78"/>
      <c r="C131" s="79"/>
      <c r="D131" s="57"/>
      <c r="E131" s="52"/>
      <c r="F131" s="57"/>
      <c r="G131" s="69"/>
      <c r="H131" s="84"/>
    </row>
    <row r="132" spans="1:8" s="15" customFormat="1" ht="30" customHeight="1" x14ac:dyDescent="0.2">
      <c r="A132" s="22">
        <f t="shared" si="1"/>
        <v>127</v>
      </c>
      <c r="B132" s="78"/>
      <c r="C132" s="79"/>
      <c r="D132" s="57"/>
      <c r="E132" s="52"/>
      <c r="F132" s="57"/>
      <c r="G132" s="69"/>
      <c r="H132" s="84"/>
    </row>
    <row r="133" spans="1:8" s="15" customFormat="1" ht="30" customHeight="1" x14ac:dyDescent="0.2">
      <c r="A133" s="22">
        <f t="shared" si="1"/>
        <v>128</v>
      </c>
      <c r="B133" s="78"/>
      <c r="C133" s="79"/>
      <c r="D133" s="57"/>
      <c r="E133" s="52"/>
      <c r="F133" s="57"/>
      <c r="G133" s="69"/>
      <c r="H133" s="84"/>
    </row>
    <row r="134" spans="1:8" s="15" customFormat="1" ht="30" customHeight="1" x14ac:dyDescent="0.2">
      <c r="A134" s="22">
        <f t="shared" si="1"/>
        <v>129</v>
      </c>
      <c r="B134" s="78"/>
      <c r="C134" s="79"/>
      <c r="D134" s="57"/>
      <c r="E134" s="52"/>
      <c r="F134" s="57"/>
      <c r="G134" s="69"/>
      <c r="H134" s="84"/>
    </row>
    <row r="135" spans="1:8" s="15" customFormat="1" ht="30" customHeight="1" x14ac:dyDescent="0.2">
      <c r="A135" s="22">
        <f t="shared" si="1"/>
        <v>130</v>
      </c>
      <c r="B135" s="78"/>
      <c r="C135" s="79"/>
      <c r="D135" s="57"/>
      <c r="E135" s="52"/>
      <c r="F135" s="57"/>
      <c r="G135" s="69"/>
      <c r="H135" s="84"/>
    </row>
    <row r="136" spans="1:8" s="15" customFormat="1" ht="30" customHeight="1" x14ac:dyDescent="0.2">
      <c r="A136" s="22">
        <f t="shared" ref="A136:A199" si="2">A135+1</f>
        <v>131</v>
      </c>
      <c r="B136" s="78"/>
      <c r="C136" s="79"/>
      <c r="D136" s="57"/>
      <c r="E136" s="52"/>
      <c r="F136" s="57"/>
      <c r="G136" s="69"/>
      <c r="H136" s="84"/>
    </row>
    <row r="137" spans="1:8" s="15" customFormat="1" ht="30" customHeight="1" x14ac:dyDescent="0.2">
      <c r="A137" s="22">
        <f t="shared" si="2"/>
        <v>132</v>
      </c>
      <c r="B137" s="78"/>
      <c r="C137" s="79"/>
      <c r="D137" s="57"/>
      <c r="E137" s="52"/>
      <c r="F137" s="57"/>
      <c r="G137" s="69"/>
      <c r="H137" s="84"/>
    </row>
    <row r="138" spans="1:8" s="15" customFormat="1" ht="30" customHeight="1" x14ac:dyDescent="0.2">
      <c r="A138" s="22">
        <f t="shared" si="2"/>
        <v>133</v>
      </c>
      <c r="B138" s="78"/>
      <c r="C138" s="79"/>
      <c r="D138" s="57"/>
      <c r="E138" s="52"/>
      <c r="F138" s="57"/>
      <c r="G138" s="69"/>
      <c r="H138" s="84"/>
    </row>
    <row r="139" spans="1:8" s="15" customFormat="1" ht="30" customHeight="1" x14ac:dyDescent="0.2">
      <c r="A139" s="22">
        <f t="shared" si="2"/>
        <v>134</v>
      </c>
      <c r="B139" s="78"/>
      <c r="C139" s="79"/>
      <c r="D139" s="57"/>
      <c r="E139" s="52"/>
      <c r="F139" s="57"/>
      <c r="G139" s="69"/>
      <c r="H139" s="84"/>
    </row>
    <row r="140" spans="1:8" s="15" customFormat="1" ht="30" customHeight="1" x14ac:dyDescent="0.2">
      <c r="A140" s="22">
        <f t="shared" si="2"/>
        <v>135</v>
      </c>
      <c r="B140" s="78"/>
      <c r="C140" s="79"/>
      <c r="D140" s="57"/>
      <c r="E140" s="52"/>
      <c r="F140" s="57"/>
      <c r="G140" s="69"/>
      <c r="H140" s="84"/>
    </row>
    <row r="141" spans="1:8" s="15" customFormat="1" ht="30" customHeight="1" x14ac:dyDescent="0.2">
      <c r="A141" s="22">
        <f t="shared" si="2"/>
        <v>136</v>
      </c>
      <c r="B141" s="78"/>
      <c r="C141" s="79"/>
      <c r="D141" s="57"/>
      <c r="E141" s="52"/>
      <c r="F141" s="57"/>
      <c r="G141" s="69"/>
      <c r="H141" s="84"/>
    </row>
    <row r="142" spans="1:8" s="15" customFormat="1" ht="30" customHeight="1" x14ac:dyDescent="0.2">
      <c r="A142" s="22">
        <f t="shared" si="2"/>
        <v>137</v>
      </c>
      <c r="B142" s="78"/>
      <c r="C142" s="79"/>
      <c r="D142" s="57"/>
      <c r="E142" s="52"/>
      <c r="F142" s="57"/>
      <c r="G142" s="69"/>
      <c r="H142" s="84"/>
    </row>
    <row r="143" spans="1:8" s="15" customFormat="1" ht="30" customHeight="1" x14ac:dyDescent="0.2">
      <c r="A143" s="22">
        <f t="shared" si="2"/>
        <v>138</v>
      </c>
      <c r="B143" s="78"/>
      <c r="C143" s="79"/>
      <c r="D143" s="57"/>
      <c r="E143" s="52"/>
      <c r="F143" s="57"/>
      <c r="G143" s="69"/>
      <c r="H143" s="84"/>
    </row>
    <row r="144" spans="1:8" s="15" customFormat="1" ht="30" customHeight="1" x14ac:dyDescent="0.2">
      <c r="A144" s="22">
        <f t="shared" si="2"/>
        <v>139</v>
      </c>
      <c r="B144" s="78"/>
      <c r="C144" s="79"/>
      <c r="D144" s="57"/>
      <c r="E144" s="52"/>
      <c r="F144" s="57"/>
      <c r="G144" s="69"/>
      <c r="H144" s="84"/>
    </row>
    <row r="145" spans="1:8" s="15" customFormat="1" ht="30" customHeight="1" x14ac:dyDescent="0.2">
      <c r="A145" s="22">
        <f t="shared" si="2"/>
        <v>140</v>
      </c>
      <c r="B145" s="78"/>
      <c r="C145" s="79"/>
      <c r="D145" s="57"/>
      <c r="E145" s="52"/>
      <c r="F145" s="57"/>
      <c r="G145" s="69"/>
      <c r="H145" s="84"/>
    </row>
    <row r="146" spans="1:8" s="15" customFormat="1" ht="30" customHeight="1" x14ac:dyDescent="0.2">
      <c r="A146" s="22">
        <f t="shared" si="2"/>
        <v>141</v>
      </c>
      <c r="B146" s="78"/>
      <c r="C146" s="79"/>
      <c r="D146" s="57"/>
      <c r="E146" s="52"/>
      <c r="F146" s="57"/>
      <c r="G146" s="69"/>
      <c r="H146" s="84"/>
    </row>
    <row r="147" spans="1:8" s="15" customFormat="1" ht="30" customHeight="1" x14ac:dyDescent="0.2">
      <c r="A147" s="22">
        <f t="shared" si="2"/>
        <v>142</v>
      </c>
      <c r="B147" s="78"/>
      <c r="C147" s="79"/>
      <c r="D147" s="57"/>
      <c r="E147" s="52"/>
      <c r="F147" s="57"/>
      <c r="G147" s="69"/>
      <c r="H147" s="84"/>
    </row>
    <row r="148" spans="1:8" s="15" customFormat="1" ht="30" customHeight="1" x14ac:dyDescent="0.2">
      <c r="A148" s="22">
        <f t="shared" si="2"/>
        <v>143</v>
      </c>
      <c r="B148" s="78"/>
      <c r="C148" s="79"/>
      <c r="D148" s="57"/>
      <c r="E148" s="52"/>
      <c r="F148" s="57"/>
      <c r="G148" s="69"/>
      <c r="H148" s="84"/>
    </row>
    <row r="149" spans="1:8" s="15" customFormat="1" ht="30" customHeight="1" x14ac:dyDescent="0.2">
      <c r="A149" s="22">
        <f t="shared" si="2"/>
        <v>144</v>
      </c>
      <c r="B149" s="78"/>
      <c r="C149" s="79"/>
      <c r="D149" s="57"/>
      <c r="E149" s="52"/>
      <c r="F149" s="57"/>
      <c r="G149" s="69"/>
      <c r="H149" s="84"/>
    </row>
    <row r="150" spans="1:8" s="15" customFormat="1" ht="30" customHeight="1" x14ac:dyDescent="0.2">
      <c r="A150" s="22">
        <f t="shared" si="2"/>
        <v>145</v>
      </c>
      <c r="B150" s="78"/>
      <c r="C150" s="79"/>
      <c r="D150" s="57"/>
      <c r="E150" s="52"/>
      <c r="F150" s="57"/>
      <c r="G150" s="69"/>
      <c r="H150" s="84"/>
    </row>
    <row r="151" spans="1:8" s="15" customFormat="1" ht="30" customHeight="1" x14ac:dyDescent="0.2">
      <c r="A151" s="22">
        <f t="shared" si="2"/>
        <v>146</v>
      </c>
      <c r="B151" s="78"/>
      <c r="C151" s="79"/>
      <c r="D151" s="57"/>
      <c r="E151" s="52"/>
      <c r="F151" s="57"/>
      <c r="G151" s="69"/>
      <c r="H151" s="84"/>
    </row>
    <row r="152" spans="1:8" s="15" customFormat="1" ht="30" customHeight="1" x14ac:dyDescent="0.2">
      <c r="A152" s="22">
        <f t="shared" si="2"/>
        <v>147</v>
      </c>
      <c r="B152" s="78"/>
      <c r="C152" s="79"/>
      <c r="D152" s="57"/>
      <c r="E152" s="52"/>
      <c r="F152" s="57"/>
      <c r="G152" s="69"/>
      <c r="H152" s="84"/>
    </row>
    <row r="153" spans="1:8" s="15" customFormat="1" ht="30" customHeight="1" x14ac:dyDescent="0.2">
      <c r="A153" s="22">
        <f t="shared" si="2"/>
        <v>148</v>
      </c>
      <c r="B153" s="78"/>
      <c r="C153" s="79"/>
      <c r="D153" s="57"/>
      <c r="E153" s="52"/>
      <c r="F153" s="57"/>
      <c r="G153" s="69"/>
      <c r="H153" s="84"/>
    </row>
    <row r="154" spans="1:8" s="15" customFormat="1" ht="30" customHeight="1" x14ac:dyDescent="0.2">
      <c r="A154" s="22">
        <f t="shared" si="2"/>
        <v>149</v>
      </c>
      <c r="B154" s="78"/>
      <c r="C154" s="79"/>
      <c r="D154" s="57"/>
      <c r="E154" s="52"/>
      <c r="F154" s="57"/>
      <c r="G154" s="69"/>
      <c r="H154" s="84"/>
    </row>
    <row r="155" spans="1:8" s="15" customFormat="1" ht="30" customHeight="1" x14ac:dyDescent="0.2">
      <c r="A155" s="22">
        <f t="shared" si="2"/>
        <v>150</v>
      </c>
      <c r="B155" s="78"/>
      <c r="C155" s="79"/>
      <c r="D155" s="57"/>
      <c r="E155" s="52"/>
      <c r="F155" s="57"/>
      <c r="G155" s="69"/>
      <c r="H155" s="84"/>
    </row>
    <row r="156" spans="1:8" s="15" customFormat="1" ht="30" customHeight="1" x14ac:dyDescent="0.2">
      <c r="A156" s="22">
        <f t="shared" si="2"/>
        <v>151</v>
      </c>
      <c r="B156" s="78"/>
      <c r="C156" s="79"/>
      <c r="D156" s="57"/>
      <c r="E156" s="52"/>
      <c r="F156" s="57"/>
      <c r="G156" s="69"/>
      <c r="H156" s="84"/>
    </row>
    <row r="157" spans="1:8" s="15" customFormat="1" ht="30" customHeight="1" x14ac:dyDescent="0.2">
      <c r="A157" s="22">
        <f t="shared" si="2"/>
        <v>152</v>
      </c>
      <c r="B157" s="78"/>
      <c r="C157" s="79"/>
      <c r="D157" s="57"/>
      <c r="E157" s="52"/>
      <c r="F157" s="57"/>
      <c r="G157" s="69"/>
      <c r="H157" s="84"/>
    </row>
    <row r="158" spans="1:8" s="15" customFormat="1" ht="30" customHeight="1" x14ac:dyDescent="0.2">
      <c r="A158" s="22">
        <f t="shared" si="2"/>
        <v>153</v>
      </c>
      <c r="B158" s="78"/>
      <c r="C158" s="79"/>
      <c r="D158" s="57"/>
      <c r="E158" s="52"/>
      <c r="F158" s="57"/>
      <c r="G158" s="69"/>
      <c r="H158" s="84"/>
    </row>
    <row r="159" spans="1:8" s="15" customFormat="1" ht="30" customHeight="1" x14ac:dyDescent="0.2">
      <c r="A159" s="22">
        <f t="shared" si="2"/>
        <v>154</v>
      </c>
      <c r="B159" s="78"/>
      <c r="C159" s="79"/>
      <c r="D159" s="57"/>
      <c r="E159" s="52"/>
      <c r="F159" s="57"/>
      <c r="G159" s="69"/>
      <c r="H159" s="84"/>
    </row>
    <row r="160" spans="1:8" s="15" customFormat="1" ht="30" customHeight="1" x14ac:dyDescent="0.2">
      <c r="A160" s="22">
        <f t="shared" si="2"/>
        <v>155</v>
      </c>
      <c r="B160" s="78"/>
      <c r="C160" s="79"/>
      <c r="D160" s="57"/>
      <c r="E160" s="52"/>
      <c r="F160" s="57"/>
      <c r="G160" s="69"/>
      <c r="H160" s="84"/>
    </row>
    <row r="161" spans="1:8" s="15" customFormat="1" ht="30" customHeight="1" x14ac:dyDescent="0.2">
      <c r="A161" s="22">
        <f t="shared" si="2"/>
        <v>156</v>
      </c>
      <c r="B161" s="78"/>
      <c r="C161" s="79"/>
      <c r="D161" s="57"/>
      <c r="E161" s="52"/>
      <c r="F161" s="57"/>
      <c r="G161" s="69"/>
      <c r="H161" s="84"/>
    </row>
    <row r="162" spans="1:8" s="15" customFormat="1" ht="30" customHeight="1" x14ac:dyDescent="0.2">
      <c r="A162" s="22">
        <f t="shared" si="2"/>
        <v>157</v>
      </c>
      <c r="B162" s="78"/>
      <c r="C162" s="79"/>
      <c r="D162" s="57"/>
      <c r="E162" s="52"/>
      <c r="F162" s="57"/>
      <c r="G162" s="69"/>
      <c r="H162" s="84"/>
    </row>
    <row r="163" spans="1:8" s="15" customFormat="1" ht="30" customHeight="1" x14ac:dyDescent="0.2">
      <c r="A163" s="22">
        <f t="shared" si="2"/>
        <v>158</v>
      </c>
      <c r="B163" s="78"/>
      <c r="C163" s="79"/>
      <c r="D163" s="57"/>
      <c r="E163" s="52"/>
      <c r="F163" s="57"/>
      <c r="G163" s="69"/>
      <c r="H163" s="84"/>
    </row>
    <row r="164" spans="1:8" s="15" customFormat="1" ht="30" customHeight="1" x14ac:dyDescent="0.2">
      <c r="A164" s="22">
        <f t="shared" si="2"/>
        <v>159</v>
      </c>
      <c r="B164" s="78"/>
      <c r="C164" s="79"/>
      <c r="D164" s="57"/>
      <c r="E164" s="52"/>
      <c r="F164" s="57"/>
      <c r="G164" s="69"/>
      <c r="H164" s="84"/>
    </row>
    <row r="165" spans="1:8" s="15" customFormat="1" ht="30" customHeight="1" x14ac:dyDescent="0.2">
      <c r="A165" s="22">
        <f t="shared" si="2"/>
        <v>160</v>
      </c>
      <c r="B165" s="78"/>
      <c r="C165" s="79"/>
      <c r="D165" s="57"/>
      <c r="E165" s="52"/>
      <c r="F165" s="57"/>
      <c r="G165" s="69"/>
      <c r="H165" s="84"/>
    </row>
    <row r="166" spans="1:8" s="15" customFormat="1" ht="30" customHeight="1" x14ac:dyDescent="0.2">
      <c r="A166" s="22">
        <f t="shared" si="2"/>
        <v>161</v>
      </c>
      <c r="B166" s="78"/>
      <c r="C166" s="79"/>
      <c r="D166" s="57"/>
      <c r="E166" s="52"/>
      <c r="F166" s="57"/>
      <c r="G166" s="69"/>
      <c r="H166" s="84"/>
    </row>
    <row r="167" spans="1:8" s="15" customFormat="1" ht="30" customHeight="1" x14ac:dyDescent="0.2">
      <c r="A167" s="22">
        <f t="shared" si="2"/>
        <v>162</v>
      </c>
      <c r="B167" s="78"/>
      <c r="C167" s="79"/>
      <c r="D167" s="57"/>
      <c r="E167" s="52"/>
      <c r="F167" s="57"/>
      <c r="G167" s="69"/>
      <c r="H167" s="84"/>
    </row>
    <row r="168" spans="1:8" s="15" customFormat="1" ht="30" customHeight="1" x14ac:dyDescent="0.2">
      <c r="A168" s="22">
        <f t="shared" si="2"/>
        <v>163</v>
      </c>
      <c r="B168" s="78"/>
      <c r="C168" s="79"/>
      <c r="D168" s="57"/>
      <c r="E168" s="52"/>
      <c r="F168" s="57"/>
      <c r="G168" s="69"/>
      <c r="H168" s="84"/>
    </row>
    <row r="169" spans="1:8" s="15" customFormat="1" ht="30" customHeight="1" x14ac:dyDescent="0.2">
      <c r="A169" s="22">
        <f t="shared" si="2"/>
        <v>164</v>
      </c>
      <c r="B169" s="78"/>
      <c r="C169" s="79"/>
      <c r="D169" s="57"/>
      <c r="E169" s="52"/>
      <c r="F169" s="57"/>
      <c r="G169" s="69"/>
      <c r="H169" s="84"/>
    </row>
    <row r="170" spans="1:8" s="15" customFormat="1" ht="30" customHeight="1" x14ac:dyDescent="0.2">
      <c r="A170" s="22">
        <f t="shared" si="2"/>
        <v>165</v>
      </c>
      <c r="B170" s="78"/>
      <c r="C170" s="79"/>
      <c r="D170" s="57"/>
      <c r="E170" s="52"/>
      <c r="F170" s="57"/>
      <c r="G170" s="69"/>
      <c r="H170" s="84"/>
    </row>
    <row r="171" spans="1:8" s="15" customFormat="1" ht="30" customHeight="1" x14ac:dyDescent="0.2">
      <c r="A171" s="22">
        <f t="shared" si="2"/>
        <v>166</v>
      </c>
      <c r="B171" s="78"/>
      <c r="C171" s="79"/>
      <c r="D171" s="57"/>
      <c r="E171" s="52"/>
      <c r="F171" s="57"/>
      <c r="G171" s="69"/>
      <c r="H171" s="84"/>
    </row>
    <row r="172" spans="1:8" s="15" customFormat="1" ht="30" customHeight="1" x14ac:dyDescent="0.2">
      <c r="A172" s="22">
        <f t="shared" si="2"/>
        <v>167</v>
      </c>
      <c r="B172" s="78"/>
      <c r="C172" s="79"/>
      <c r="D172" s="57"/>
      <c r="E172" s="52"/>
      <c r="F172" s="57"/>
      <c r="G172" s="69"/>
      <c r="H172" s="84"/>
    </row>
    <row r="173" spans="1:8" s="15" customFormat="1" ht="30" customHeight="1" x14ac:dyDescent="0.2">
      <c r="A173" s="22">
        <f t="shared" si="2"/>
        <v>168</v>
      </c>
      <c r="B173" s="78"/>
      <c r="C173" s="79"/>
      <c r="D173" s="57"/>
      <c r="E173" s="52"/>
      <c r="F173" s="57"/>
      <c r="G173" s="69"/>
      <c r="H173" s="84"/>
    </row>
    <row r="174" spans="1:8" s="15" customFormat="1" ht="30" customHeight="1" x14ac:dyDescent="0.2">
      <c r="A174" s="22">
        <f t="shared" si="2"/>
        <v>169</v>
      </c>
      <c r="B174" s="78"/>
      <c r="C174" s="79"/>
      <c r="D174" s="57"/>
      <c r="E174" s="52"/>
      <c r="F174" s="57"/>
      <c r="G174" s="69"/>
      <c r="H174" s="84"/>
    </row>
    <row r="175" spans="1:8" s="15" customFormat="1" ht="30" customHeight="1" x14ac:dyDescent="0.2">
      <c r="A175" s="22">
        <f t="shared" si="2"/>
        <v>170</v>
      </c>
      <c r="B175" s="78"/>
      <c r="C175" s="79"/>
      <c r="D175" s="57"/>
      <c r="E175" s="52"/>
      <c r="F175" s="57"/>
      <c r="G175" s="69"/>
      <c r="H175" s="84"/>
    </row>
    <row r="176" spans="1:8" s="15" customFormat="1" ht="30" customHeight="1" x14ac:dyDescent="0.2">
      <c r="A176" s="22">
        <f t="shared" si="2"/>
        <v>171</v>
      </c>
      <c r="B176" s="78"/>
      <c r="C176" s="79"/>
      <c r="D176" s="57"/>
      <c r="E176" s="52"/>
      <c r="F176" s="57"/>
      <c r="G176" s="69"/>
      <c r="H176" s="84"/>
    </row>
    <row r="177" spans="1:8" s="15" customFormat="1" ht="30" customHeight="1" x14ac:dyDescent="0.2">
      <c r="A177" s="22">
        <f t="shared" si="2"/>
        <v>172</v>
      </c>
      <c r="B177" s="78"/>
      <c r="C177" s="79"/>
      <c r="D177" s="57"/>
      <c r="E177" s="52"/>
      <c r="F177" s="57"/>
      <c r="G177" s="69"/>
      <c r="H177" s="84"/>
    </row>
    <row r="178" spans="1:8" s="15" customFormat="1" ht="30" customHeight="1" x14ac:dyDescent="0.2">
      <c r="A178" s="22">
        <f t="shared" si="2"/>
        <v>173</v>
      </c>
      <c r="B178" s="78"/>
      <c r="C178" s="79"/>
      <c r="D178" s="57"/>
      <c r="E178" s="52"/>
      <c r="F178" s="57"/>
      <c r="G178" s="69"/>
      <c r="H178" s="84"/>
    </row>
    <row r="179" spans="1:8" s="15" customFormat="1" ht="30" customHeight="1" x14ac:dyDescent="0.2">
      <c r="A179" s="22">
        <f t="shared" si="2"/>
        <v>174</v>
      </c>
      <c r="B179" s="78"/>
      <c r="C179" s="79"/>
      <c r="D179" s="57"/>
      <c r="E179" s="52"/>
      <c r="F179" s="57"/>
      <c r="G179" s="69"/>
      <c r="H179" s="84"/>
    </row>
    <row r="180" spans="1:8" s="15" customFormat="1" ht="30" customHeight="1" x14ac:dyDescent="0.2">
      <c r="A180" s="22">
        <f t="shared" si="2"/>
        <v>175</v>
      </c>
      <c r="B180" s="78"/>
      <c r="C180" s="79"/>
      <c r="D180" s="57"/>
      <c r="E180" s="52"/>
      <c r="F180" s="57"/>
      <c r="G180" s="69"/>
      <c r="H180" s="84"/>
    </row>
    <row r="181" spans="1:8" s="15" customFormat="1" ht="30" customHeight="1" x14ac:dyDescent="0.2">
      <c r="A181" s="22">
        <f t="shared" si="2"/>
        <v>176</v>
      </c>
      <c r="B181" s="78"/>
      <c r="C181" s="79"/>
      <c r="D181" s="57"/>
      <c r="E181" s="52"/>
      <c r="F181" s="57"/>
      <c r="G181" s="69"/>
      <c r="H181" s="84"/>
    </row>
    <row r="182" spans="1:8" s="15" customFormat="1" ht="30" customHeight="1" x14ac:dyDescent="0.2">
      <c r="A182" s="22">
        <f t="shared" si="2"/>
        <v>177</v>
      </c>
      <c r="B182" s="78"/>
      <c r="C182" s="79"/>
      <c r="D182" s="57"/>
      <c r="E182" s="52"/>
      <c r="F182" s="57"/>
      <c r="G182" s="69"/>
      <c r="H182" s="84"/>
    </row>
    <row r="183" spans="1:8" s="15" customFormat="1" ht="30" customHeight="1" x14ac:dyDescent="0.2">
      <c r="A183" s="22">
        <f t="shared" si="2"/>
        <v>178</v>
      </c>
      <c r="B183" s="78"/>
      <c r="C183" s="79"/>
      <c r="D183" s="57"/>
      <c r="E183" s="52"/>
      <c r="F183" s="57"/>
      <c r="G183" s="69"/>
      <c r="H183" s="84"/>
    </row>
    <row r="184" spans="1:8" s="15" customFormat="1" ht="30" customHeight="1" x14ac:dyDescent="0.2">
      <c r="A184" s="22">
        <f t="shared" si="2"/>
        <v>179</v>
      </c>
      <c r="B184" s="78"/>
      <c r="C184" s="79"/>
      <c r="D184" s="57"/>
      <c r="E184" s="52"/>
      <c r="F184" s="57"/>
      <c r="G184" s="69"/>
      <c r="H184" s="84"/>
    </row>
    <row r="185" spans="1:8" s="15" customFormat="1" ht="30" customHeight="1" x14ac:dyDescent="0.2">
      <c r="A185" s="22">
        <f t="shared" si="2"/>
        <v>180</v>
      </c>
      <c r="B185" s="78"/>
      <c r="C185" s="79"/>
      <c r="D185" s="57"/>
      <c r="E185" s="52"/>
      <c r="F185" s="57"/>
      <c r="G185" s="69"/>
      <c r="H185" s="84"/>
    </row>
    <row r="186" spans="1:8" s="15" customFormat="1" ht="30" customHeight="1" x14ac:dyDescent="0.2">
      <c r="A186" s="22">
        <f t="shared" si="2"/>
        <v>181</v>
      </c>
      <c r="B186" s="78"/>
      <c r="C186" s="79"/>
      <c r="D186" s="57"/>
      <c r="E186" s="52"/>
      <c r="F186" s="57"/>
      <c r="G186" s="69"/>
      <c r="H186" s="84"/>
    </row>
    <row r="187" spans="1:8" s="15" customFormat="1" ht="30" customHeight="1" x14ac:dyDescent="0.2">
      <c r="A187" s="22">
        <f t="shared" si="2"/>
        <v>182</v>
      </c>
      <c r="B187" s="78"/>
      <c r="C187" s="79"/>
      <c r="D187" s="57"/>
      <c r="E187" s="52"/>
      <c r="F187" s="57"/>
      <c r="G187" s="69"/>
      <c r="H187" s="84"/>
    </row>
    <row r="188" spans="1:8" s="15" customFormat="1" ht="30" customHeight="1" x14ac:dyDescent="0.2">
      <c r="A188" s="22">
        <f t="shared" si="2"/>
        <v>183</v>
      </c>
      <c r="B188" s="78"/>
      <c r="C188" s="79"/>
      <c r="D188" s="57"/>
      <c r="E188" s="52"/>
      <c r="F188" s="57"/>
      <c r="G188" s="69"/>
      <c r="H188" s="84"/>
    </row>
    <row r="189" spans="1:8" s="15" customFormat="1" ht="30" customHeight="1" x14ac:dyDescent="0.2">
      <c r="A189" s="22">
        <f t="shared" si="2"/>
        <v>184</v>
      </c>
      <c r="B189" s="78"/>
      <c r="C189" s="79"/>
      <c r="D189" s="57"/>
      <c r="E189" s="52"/>
      <c r="F189" s="57"/>
      <c r="G189" s="69"/>
      <c r="H189" s="84"/>
    </row>
    <row r="190" spans="1:8" s="15" customFormat="1" ht="30" customHeight="1" x14ac:dyDescent="0.2">
      <c r="A190" s="22">
        <f t="shared" si="2"/>
        <v>185</v>
      </c>
      <c r="B190" s="78"/>
      <c r="C190" s="79"/>
      <c r="D190" s="57"/>
      <c r="E190" s="52"/>
      <c r="F190" s="57"/>
      <c r="G190" s="69"/>
      <c r="H190" s="84"/>
    </row>
    <row r="191" spans="1:8" s="15" customFormat="1" ht="30" customHeight="1" x14ac:dyDescent="0.2">
      <c r="A191" s="22">
        <f t="shared" si="2"/>
        <v>186</v>
      </c>
      <c r="B191" s="78"/>
      <c r="C191" s="79"/>
      <c r="D191" s="57"/>
      <c r="E191" s="52"/>
      <c r="F191" s="57"/>
      <c r="G191" s="69"/>
      <c r="H191" s="84"/>
    </row>
    <row r="192" spans="1:8" s="15" customFormat="1" ht="30" customHeight="1" x14ac:dyDescent="0.2">
      <c r="A192" s="22">
        <f t="shared" si="2"/>
        <v>187</v>
      </c>
      <c r="B192" s="78"/>
      <c r="C192" s="79"/>
      <c r="D192" s="57"/>
      <c r="E192" s="52"/>
      <c r="F192" s="57"/>
      <c r="G192" s="69"/>
      <c r="H192" s="84"/>
    </row>
    <row r="193" spans="1:8" s="15" customFormat="1" ht="30" customHeight="1" x14ac:dyDescent="0.2">
      <c r="A193" s="22">
        <f t="shared" si="2"/>
        <v>188</v>
      </c>
      <c r="B193" s="78"/>
      <c r="C193" s="79"/>
      <c r="D193" s="57"/>
      <c r="E193" s="52"/>
      <c r="F193" s="57"/>
      <c r="G193" s="69"/>
      <c r="H193" s="84"/>
    </row>
    <row r="194" spans="1:8" s="15" customFormat="1" ht="30" customHeight="1" x14ac:dyDescent="0.2">
      <c r="A194" s="22">
        <f t="shared" si="2"/>
        <v>189</v>
      </c>
      <c r="B194" s="78"/>
      <c r="C194" s="79"/>
      <c r="D194" s="57"/>
      <c r="E194" s="52"/>
      <c r="F194" s="57"/>
      <c r="G194" s="69"/>
      <c r="H194" s="84"/>
    </row>
    <row r="195" spans="1:8" s="15" customFormat="1" ht="30" customHeight="1" x14ac:dyDescent="0.2">
      <c r="A195" s="22">
        <f t="shared" si="2"/>
        <v>190</v>
      </c>
      <c r="B195" s="78"/>
      <c r="C195" s="79"/>
      <c r="D195" s="57"/>
      <c r="E195" s="52"/>
      <c r="F195" s="57"/>
      <c r="G195" s="69"/>
      <c r="H195" s="84"/>
    </row>
    <row r="196" spans="1:8" s="15" customFormat="1" ht="30" customHeight="1" x14ac:dyDescent="0.2">
      <c r="A196" s="22">
        <f t="shared" si="2"/>
        <v>191</v>
      </c>
      <c r="B196" s="78"/>
      <c r="C196" s="79"/>
      <c r="D196" s="57"/>
      <c r="E196" s="52"/>
      <c r="F196" s="57"/>
      <c r="G196" s="69"/>
      <c r="H196" s="84"/>
    </row>
    <row r="197" spans="1:8" s="15" customFormat="1" ht="30" customHeight="1" x14ac:dyDescent="0.2">
      <c r="A197" s="22">
        <f t="shared" si="2"/>
        <v>192</v>
      </c>
      <c r="B197" s="78"/>
      <c r="C197" s="79"/>
      <c r="D197" s="57"/>
      <c r="E197" s="52"/>
      <c r="F197" s="57"/>
      <c r="G197" s="69"/>
      <c r="H197" s="84"/>
    </row>
    <row r="198" spans="1:8" s="15" customFormat="1" ht="30" customHeight="1" x14ac:dyDescent="0.2">
      <c r="A198" s="22">
        <f t="shared" si="2"/>
        <v>193</v>
      </c>
      <c r="B198" s="78"/>
      <c r="C198" s="79"/>
      <c r="D198" s="57"/>
      <c r="E198" s="52"/>
      <c r="F198" s="57"/>
      <c r="G198" s="69"/>
      <c r="H198" s="84"/>
    </row>
    <row r="199" spans="1:8" s="15" customFormat="1" ht="30" customHeight="1" x14ac:dyDescent="0.2">
      <c r="A199" s="22">
        <f t="shared" si="2"/>
        <v>194</v>
      </c>
      <c r="B199" s="78"/>
      <c r="C199" s="79"/>
      <c r="D199" s="57"/>
      <c r="E199" s="52"/>
      <c r="F199" s="57"/>
      <c r="G199" s="69"/>
      <c r="H199" s="84"/>
    </row>
    <row r="200" spans="1:8" s="15" customFormat="1" ht="30" customHeight="1" x14ac:dyDescent="0.2">
      <c r="A200" s="22">
        <f t="shared" ref="A200" si="3">A199+1</f>
        <v>195</v>
      </c>
      <c r="B200" s="78"/>
      <c r="C200" s="79"/>
      <c r="D200" s="57"/>
      <c r="E200" s="52"/>
      <c r="F200" s="57"/>
      <c r="G200" s="69"/>
      <c r="H200" s="84"/>
    </row>
    <row r="201" spans="1:8" x14ac:dyDescent="0.15">
      <c r="B201" s="13" t="s">
        <v>14</v>
      </c>
      <c r="C201" s="13" t="s">
        <v>14</v>
      </c>
      <c r="D201" s="7" t="s">
        <v>14</v>
      </c>
      <c r="E201" s="13" t="s">
        <v>14</v>
      </c>
      <c r="F201" s="7" t="s">
        <v>14</v>
      </c>
      <c r="G201" s="13" t="s">
        <v>14</v>
      </c>
      <c r="H201" s="7" t="s">
        <v>14</v>
      </c>
    </row>
  </sheetData>
  <sheetProtection algorithmName="SHA-512" hashValue="REgl1ukbLqoI6uiPJM3xUflU56IhuzdE2Pd7g6ucbMC+UYQ2p4/xFCjn7R1OqEJc85LVFYDZGAp7R13ikUddUQ==" saltValue="58CnBU51yDrVgxJi6ogP8Q==" spinCount="100000" sheet="1" objects="1" scenarios="1"/>
  <dataValidations count="2">
    <dataValidation type="list" errorStyle="warning" allowBlank="1" showInputMessage="1" showErrorMessage="1" errorTitle="انتبه !" error="اختر من القائمة أو أكتب &quot;مبيعات&quot;" prompt="اختر إسم المشروع من القائمة" sqref="B6:B200" xr:uid="{00000000-0002-0000-0400-000000000000}">
      <formula1>projects</formula1>
    </dataValidation>
    <dataValidation type="list" allowBlank="1" showInputMessage="1" showErrorMessage="1" sqref="G6:G200" xr:uid="{00000000-0002-0000-0400-000001000000}">
      <formula1>"نقدي,شيك,إيداع"</formula1>
    </dataValidation>
  </dataValidations>
  <pageMargins left="0.7" right="0.7" top="0.75" bottom="0.75" header="0.3" footer="0.3"/>
  <pageSetup scale="54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M51"/>
  <sheetViews>
    <sheetView showGridLines="0" showRowColHeaders="0" rightToLeft="1" zoomScaleNormal="100" workbookViewId="0">
      <pane ySplit="4" topLeftCell="A5" activePane="bottomLeft" state="frozen"/>
      <selection pane="bottomLeft" activeCell="A5" sqref="A5"/>
    </sheetView>
  </sheetViews>
  <sheetFormatPr baseColWidth="10" defaultColWidth="9" defaultRowHeight="14" x14ac:dyDescent="0.15"/>
  <cols>
    <col min="1" max="1" width="6" style="5" customWidth="1"/>
    <col min="2" max="2" width="51" style="14" customWidth="1"/>
    <col min="3" max="3" width="3.5" style="14" customWidth="1"/>
    <col min="4" max="4" width="26.6640625" style="14" customWidth="1"/>
    <col min="5" max="5" width="3.1640625" style="14" customWidth="1"/>
    <col min="6" max="6" width="25.1640625" style="14" customWidth="1"/>
    <col min="7" max="7" width="3.1640625" style="14" customWidth="1"/>
    <col min="8" max="8" width="22.33203125" style="14" customWidth="1"/>
    <col min="9" max="9" width="6.83203125" style="5" customWidth="1"/>
    <col min="10" max="10" width="20.1640625" style="5" customWidth="1"/>
    <col min="11" max="11" width="15" style="5" customWidth="1"/>
    <col min="12" max="12" width="8" style="5" customWidth="1"/>
    <col min="13" max="13" width="28" style="5" customWidth="1"/>
    <col min="14" max="16384" width="9" style="5"/>
  </cols>
  <sheetData>
    <row r="1" spans="1:13" ht="18" x14ac:dyDescent="0.2">
      <c r="J1" s="90" t="s">
        <v>38</v>
      </c>
      <c r="K1" s="92">
        <f>SUM(D5:D50)</f>
        <v>53300</v>
      </c>
      <c r="L1" s="30"/>
      <c r="M1" s="90" t="s">
        <v>40</v>
      </c>
    </row>
    <row r="2" spans="1:13" ht="20.25" customHeight="1" x14ac:dyDescent="0.2">
      <c r="J2" s="91"/>
      <c r="K2" s="93"/>
      <c r="L2" s="30"/>
      <c r="M2" s="91"/>
    </row>
    <row r="3" spans="1:13" ht="20.25" customHeight="1" x14ac:dyDescent="0.2">
      <c r="J3" s="90" t="s">
        <v>39</v>
      </c>
      <c r="K3" s="92">
        <f ca="1">SUM(F5:F50)</f>
        <v>1300</v>
      </c>
      <c r="L3" s="30"/>
      <c r="M3" s="96">
        <f ca="1">K1-K3</f>
        <v>52000</v>
      </c>
    </row>
    <row r="4" spans="1:13" s="32" customFormat="1" ht="29" customHeight="1" x14ac:dyDescent="0.2">
      <c r="B4" s="33" t="s">
        <v>9</v>
      </c>
      <c r="C4" s="34"/>
      <c r="D4" s="33" t="s">
        <v>22</v>
      </c>
      <c r="E4" s="34"/>
      <c r="F4" s="33" t="s">
        <v>23</v>
      </c>
      <c r="G4" s="34"/>
      <c r="H4" s="33" t="s">
        <v>24</v>
      </c>
      <c r="J4" s="94"/>
      <c r="K4" s="95"/>
      <c r="L4" s="30"/>
      <c r="M4" s="97"/>
    </row>
    <row r="5" spans="1:13" s="30" customFormat="1" ht="30" customHeight="1" x14ac:dyDescent="0.2">
      <c r="A5" s="6"/>
      <c r="B5" s="36" t="str">
        <f>IF(تسجيل!B6="","",تسجيل!B6)</f>
        <v>كراج أبو فلان - كاميرات</v>
      </c>
      <c r="C5" s="31"/>
      <c r="D5" s="40">
        <f>IFERROR(VLOOKUP(B5,تسجيل!B:D,3,0),0)</f>
        <v>5000</v>
      </c>
      <c r="E5" s="41"/>
      <c r="F5" s="40">
        <f ca="1">IFERROR(IF(B5="","",SUMIF(تحصيل!$B:$C,'Receivables-المستحقات'!$B5,تحصيل!$C:$C)),0)</f>
        <v>800</v>
      </c>
      <c r="G5" s="41"/>
      <c r="H5" s="40">
        <f ca="1">IFERROR(D5-F5,0)</f>
        <v>4200</v>
      </c>
    </row>
    <row r="6" spans="1:13" s="30" customFormat="1" ht="30" customHeight="1" x14ac:dyDescent="0.2">
      <c r="B6" s="36" t="str">
        <f>IF(تسجيل!B7="","",تسجيل!B7)</f>
        <v>مطعم الصفدي - كاميرات</v>
      </c>
      <c r="C6" s="31"/>
      <c r="D6" s="40">
        <f>IFERROR(VLOOKUP(B6,تسجيل!B:D,3,0),0)</f>
        <v>12000</v>
      </c>
      <c r="E6" s="41"/>
      <c r="F6" s="40">
        <f ca="1">IFERROR(IF(B6="","",SUMIF(تحصيل!$B:$C,'Receivables-المستحقات'!$B6,تحصيل!$C:$C)),0)</f>
        <v>0</v>
      </c>
      <c r="G6" s="41"/>
      <c r="H6" s="40">
        <f t="shared" ref="H6:H50" ca="1" si="0">IFERROR(D6-F6,0)</f>
        <v>12000</v>
      </c>
    </row>
    <row r="7" spans="1:13" s="30" customFormat="1" ht="30" customHeight="1" x14ac:dyDescent="0.2">
      <c r="B7" s="36" t="str">
        <f>IF(تسجيل!B8="","",تسجيل!B8)</f>
        <v xml:space="preserve">المركز الطبي </v>
      </c>
      <c r="C7" s="31"/>
      <c r="D7" s="40">
        <f>IFERROR(VLOOKUP(B7,تسجيل!B:D,3,0),0)</f>
        <v>3500</v>
      </c>
      <c r="E7" s="41"/>
      <c r="F7" s="40">
        <f ca="1">IFERROR(IF(B7="","",SUMIF(تحصيل!$B:$C,'Receivables-المستحقات'!$B7,تحصيل!$C:$C)),0)</f>
        <v>0</v>
      </c>
      <c r="G7" s="41"/>
      <c r="H7" s="40">
        <f t="shared" ca="1" si="0"/>
        <v>3500</v>
      </c>
    </row>
    <row r="8" spans="1:13" s="30" customFormat="1" ht="30" customHeight="1" x14ac:dyDescent="0.2">
      <c r="B8" s="36" t="str">
        <f>IF(تسجيل!B9="","",تسجيل!B9)</f>
        <v>بناية النهضة</v>
      </c>
      <c r="C8" s="31"/>
      <c r="D8" s="40">
        <f>IFERROR(VLOOKUP(B8,تسجيل!B:D,3,0),0)</f>
        <v>1200</v>
      </c>
      <c r="E8" s="41"/>
      <c r="F8" s="40">
        <f ca="1">IFERROR(IF(B8="","",SUMIF(تحصيل!$B:$C,'Receivables-المستحقات'!$B8,تحصيل!$C:$C)),0)</f>
        <v>0</v>
      </c>
      <c r="G8" s="41"/>
      <c r="H8" s="40">
        <f t="shared" ca="1" si="0"/>
        <v>1200</v>
      </c>
    </row>
    <row r="9" spans="1:13" s="30" customFormat="1" ht="30" customHeight="1" x14ac:dyDescent="0.2">
      <c r="B9" s="36" t="str">
        <f>IF(تسجيل!B10="","",تسجيل!B10)</f>
        <v>النور - فرع 1</v>
      </c>
      <c r="C9" s="31"/>
      <c r="D9" s="40">
        <f>IFERROR(VLOOKUP(B9,تسجيل!B:D,3,0),0)</f>
        <v>4000</v>
      </c>
      <c r="E9" s="41"/>
      <c r="F9" s="40">
        <f ca="1">IFERROR(IF(B9="","",SUMIF(تحصيل!$B:$C,'Receivables-المستحقات'!$B9,تحصيل!$C:$C)),0)</f>
        <v>500</v>
      </c>
      <c r="G9" s="41"/>
      <c r="H9" s="40">
        <f t="shared" ca="1" si="0"/>
        <v>3500</v>
      </c>
    </row>
    <row r="10" spans="1:13" s="30" customFormat="1" ht="30" customHeight="1" x14ac:dyDescent="0.2">
      <c r="B10" s="36" t="str">
        <f>IF(تسجيل!B11="","",تسجيل!B11)</f>
        <v>النور - فرع 2</v>
      </c>
      <c r="C10" s="31"/>
      <c r="D10" s="40">
        <f>IFERROR(VLOOKUP(B10,تسجيل!B:D,3,0),0)</f>
        <v>2500</v>
      </c>
      <c r="E10" s="41"/>
      <c r="F10" s="40">
        <f ca="1">IFERROR(IF(B10="","",SUMIF(تحصيل!$B:$C,'Receivables-المستحقات'!$B10,تحصيل!$C:$C)),0)</f>
        <v>0</v>
      </c>
      <c r="G10" s="41"/>
      <c r="H10" s="40">
        <f t="shared" ca="1" si="0"/>
        <v>2500</v>
      </c>
    </row>
    <row r="11" spans="1:13" s="30" customFormat="1" ht="30" customHeight="1" x14ac:dyDescent="0.2">
      <c r="B11" s="36" t="str">
        <f>IF(تسجيل!B12="","",تسجيل!B12)</f>
        <v>فيلا أبو فلان - العين</v>
      </c>
      <c r="C11" s="31"/>
      <c r="D11" s="40">
        <f>IFERROR(VLOOKUP(B11,تسجيل!B:D,3,0),0)</f>
        <v>8000</v>
      </c>
      <c r="E11" s="41"/>
      <c r="F11" s="40">
        <f ca="1">IFERROR(IF(B11="","",SUMIF(تحصيل!$B:$C,'Receivables-المستحقات'!$B11,تحصيل!$C:$C)),0)</f>
        <v>0</v>
      </c>
      <c r="G11" s="41"/>
      <c r="H11" s="40">
        <f t="shared" ca="1" si="0"/>
        <v>8000</v>
      </c>
    </row>
    <row r="12" spans="1:13" s="30" customFormat="1" ht="30" customHeight="1" x14ac:dyDescent="0.2">
      <c r="B12" s="36" t="str">
        <f>IF(تسجيل!B13="","",تسجيل!B13)</f>
        <v>كراج س - صناعية العين</v>
      </c>
      <c r="C12" s="31"/>
      <c r="D12" s="40">
        <f>IFERROR(VLOOKUP(B12,تسجيل!B:D,3,0),0)</f>
        <v>4300</v>
      </c>
      <c r="E12" s="41"/>
      <c r="F12" s="40">
        <f ca="1">IFERROR(IF(B12="","",SUMIF(تحصيل!$B:$C,'Receivables-المستحقات'!$B12,تحصيل!$C:$C)),0)</f>
        <v>0</v>
      </c>
      <c r="G12" s="41"/>
      <c r="H12" s="40">
        <f t="shared" ca="1" si="0"/>
        <v>4300</v>
      </c>
    </row>
    <row r="13" spans="1:13" s="30" customFormat="1" ht="30" customHeight="1" x14ac:dyDescent="0.2">
      <c r="B13" s="36" t="str">
        <f>IF(تسجيل!B14="","",تسجيل!B14)</f>
        <v>تجديد فيلا الآنسة ميمي</v>
      </c>
      <c r="C13" s="31"/>
      <c r="D13" s="40">
        <f>IFERROR(VLOOKUP(B13,تسجيل!B:D,3,0),0)</f>
        <v>12000</v>
      </c>
      <c r="E13" s="41"/>
      <c r="F13" s="40">
        <f ca="1">IFERROR(IF(B13="","",SUMIF(تحصيل!$B:$C,'Receivables-المستحقات'!$B13,تحصيل!$C:$C)),0)</f>
        <v>0</v>
      </c>
      <c r="G13" s="41"/>
      <c r="H13" s="40">
        <f t="shared" ca="1" si="0"/>
        <v>12000</v>
      </c>
    </row>
    <row r="14" spans="1:13" s="30" customFormat="1" ht="30" customHeight="1" x14ac:dyDescent="0.2">
      <c r="B14" s="36" t="str">
        <f>IF(تسجيل!B15="","",تسجيل!B15)</f>
        <v>كراج س - صناعية العين  - تركيب أبواب جديدة</v>
      </c>
      <c r="C14" s="31"/>
      <c r="D14" s="40">
        <f>IFERROR(VLOOKUP(B14,تسجيل!B:D,3,0),0)</f>
        <v>800</v>
      </c>
      <c r="E14" s="41"/>
      <c r="F14" s="40">
        <f ca="1">IFERROR(IF(B14="","",SUMIF(تحصيل!$B:$C,'Receivables-المستحقات'!$B14,تحصيل!$C:$C)),0)</f>
        <v>0</v>
      </c>
      <c r="G14" s="41"/>
      <c r="H14" s="40">
        <f t="shared" ca="1" si="0"/>
        <v>800</v>
      </c>
    </row>
    <row r="15" spans="1:13" s="30" customFormat="1" ht="30" customHeight="1" x14ac:dyDescent="0.2">
      <c r="B15" s="36" t="str">
        <f>IF(تسجيل!B16="","",تسجيل!B16)</f>
        <v/>
      </c>
      <c r="C15" s="31"/>
      <c r="D15" s="40">
        <f>IFERROR(VLOOKUP(B15,تسجيل!B:D,3,0),0)</f>
        <v>0</v>
      </c>
      <c r="E15" s="41"/>
      <c r="F15" s="40" t="str">
        <f>IFERROR(IF(B15="","",SUMIF(تحصيل!$B:$C,'Receivables-المستحقات'!$B15,تحصيل!$C:$C)),0)</f>
        <v/>
      </c>
      <c r="G15" s="41"/>
      <c r="H15" s="40">
        <f t="shared" si="0"/>
        <v>0</v>
      </c>
    </row>
    <row r="16" spans="1:13" s="30" customFormat="1" ht="30" customHeight="1" x14ac:dyDescent="0.2">
      <c r="B16" s="36" t="str">
        <f>IF(تسجيل!B17="","",تسجيل!B17)</f>
        <v/>
      </c>
      <c r="C16" s="31"/>
      <c r="D16" s="40">
        <f>IFERROR(VLOOKUP(B16,تسجيل!B:D,3,0),0)</f>
        <v>0</v>
      </c>
      <c r="E16" s="41"/>
      <c r="F16" s="40" t="str">
        <f>IFERROR(IF(B16="","",SUMIF(تحصيل!$B:$C,'Receivables-المستحقات'!$B16,تحصيل!$C:$C)),0)</f>
        <v/>
      </c>
      <c r="G16" s="41"/>
      <c r="H16" s="40">
        <f t="shared" si="0"/>
        <v>0</v>
      </c>
    </row>
    <row r="17" spans="2:8" s="30" customFormat="1" ht="30" customHeight="1" x14ac:dyDescent="0.2">
      <c r="B17" s="36" t="str">
        <f>IF(تسجيل!B18="","",تسجيل!B18)</f>
        <v/>
      </c>
      <c r="C17" s="31"/>
      <c r="D17" s="40">
        <f>IFERROR(VLOOKUP(B17,تسجيل!B:D,3,0),0)</f>
        <v>0</v>
      </c>
      <c r="E17" s="41"/>
      <c r="F17" s="40" t="str">
        <f>IFERROR(IF(B17="","",SUMIF(تحصيل!$B:$C,'Receivables-المستحقات'!$B17,تحصيل!$C:$C)),0)</f>
        <v/>
      </c>
      <c r="G17" s="41"/>
      <c r="H17" s="40">
        <f t="shared" si="0"/>
        <v>0</v>
      </c>
    </row>
    <row r="18" spans="2:8" s="30" customFormat="1" ht="30" customHeight="1" x14ac:dyDescent="0.2">
      <c r="B18" s="36" t="str">
        <f>IF(تسجيل!B19="","",تسجيل!B19)</f>
        <v/>
      </c>
      <c r="C18" s="31"/>
      <c r="D18" s="40">
        <f>IFERROR(VLOOKUP(B18,تسجيل!B:D,3,0),0)</f>
        <v>0</v>
      </c>
      <c r="E18" s="41"/>
      <c r="F18" s="40" t="str">
        <f>IFERROR(IF(B18="","",SUMIF(تحصيل!$B:$C,'Receivables-المستحقات'!$B18,تحصيل!$C:$C)),0)</f>
        <v/>
      </c>
      <c r="G18" s="41"/>
      <c r="H18" s="40">
        <f t="shared" si="0"/>
        <v>0</v>
      </c>
    </row>
    <row r="19" spans="2:8" s="30" customFormat="1" ht="30" customHeight="1" x14ac:dyDescent="0.2">
      <c r="B19" s="36" t="str">
        <f>IF(تسجيل!B20="","",تسجيل!B20)</f>
        <v/>
      </c>
      <c r="C19" s="31"/>
      <c r="D19" s="40">
        <f>IFERROR(VLOOKUP(B19,تسجيل!B:D,3,0),0)</f>
        <v>0</v>
      </c>
      <c r="E19" s="41"/>
      <c r="F19" s="40" t="str">
        <f>IFERROR(IF(B19="","",SUMIF(تحصيل!$B:$C,'Receivables-المستحقات'!$B19,تحصيل!$C:$C)),0)</f>
        <v/>
      </c>
      <c r="G19" s="41"/>
      <c r="H19" s="40">
        <f t="shared" si="0"/>
        <v>0</v>
      </c>
    </row>
    <row r="20" spans="2:8" s="30" customFormat="1" ht="30" customHeight="1" x14ac:dyDescent="0.2">
      <c r="B20" s="36" t="str">
        <f>IF(تسجيل!B21="","",تسجيل!B21)</f>
        <v/>
      </c>
      <c r="C20" s="31"/>
      <c r="D20" s="40">
        <f>IFERROR(VLOOKUP(B20,تسجيل!B:D,3,0),0)</f>
        <v>0</v>
      </c>
      <c r="E20" s="41"/>
      <c r="F20" s="40" t="str">
        <f>IFERROR(IF(B20="","",SUMIF(تحصيل!$B:$C,'Receivables-المستحقات'!$B20,تحصيل!$C:$C)),0)</f>
        <v/>
      </c>
      <c r="G20" s="41"/>
      <c r="H20" s="40">
        <f t="shared" si="0"/>
        <v>0</v>
      </c>
    </row>
    <row r="21" spans="2:8" s="30" customFormat="1" ht="30" customHeight="1" x14ac:dyDescent="0.2">
      <c r="B21" s="36" t="str">
        <f>IF(تسجيل!B22="","",تسجيل!B22)</f>
        <v/>
      </c>
      <c r="C21" s="31"/>
      <c r="D21" s="40">
        <f>IFERROR(VLOOKUP(B21,تسجيل!B:D,3,0),0)</f>
        <v>0</v>
      </c>
      <c r="E21" s="41"/>
      <c r="F21" s="40" t="str">
        <f>IFERROR(IF(B21="","",SUMIF(تحصيل!$B:$C,'Receivables-المستحقات'!$B21,تحصيل!$C:$C)),0)</f>
        <v/>
      </c>
      <c r="G21" s="41"/>
      <c r="H21" s="40">
        <f t="shared" si="0"/>
        <v>0</v>
      </c>
    </row>
    <row r="22" spans="2:8" s="30" customFormat="1" ht="30" customHeight="1" x14ac:dyDescent="0.2">
      <c r="B22" s="36" t="str">
        <f>IF(تسجيل!B23="","",تسجيل!B23)</f>
        <v/>
      </c>
      <c r="C22" s="31"/>
      <c r="D22" s="40">
        <f>IFERROR(VLOOKUP(B22,تسجيل!B:D,3,0),0)</f>
        <v>0</v>
      </c>
      <c r="E22" s="41"/>
      <c r="F22" s="40" t="str">
        <f>IFERROR(IF(B22="","",SUMIF(تحصيل!$B:$C,'Receivables-المستحقات'!$B22,تحصيل!$C:$C)),0)</f>
        <v/>
      </c>
      <c r="G22" s="41"/>
      <c r="H22" s="40">
        <f t="shared" si="0"/>
        <v>0</v>
      </c>
    </row>
    <row r="23" spans="2:8" s="30" customFormat="1" ht="30" customHeight="1" x14ac:dyDescent="0.2">
      <c r="B23" s="36" t="str">
        <f>IF(تسجيل!B24="","",تسجيل!B24)</f>
        <v/>
      </c>
      <c r="C23" s="31"/>
      <c r="D23" s="40">
        <f>IFERROR(VLOOKUP(B23,تسجيل!B:D,3,0),0)</f>
        <v>0</v>
      </c>
      <c r="E23" s="41"/>
      <c r="F23" s="40" t="str">
        <f>IFERROR(IF(B23="","",SUMIF(تحصيل!$B:$C,'Receivables-المستحقات'!$B23,تحصيل!$C:$C)),0)</f>
        <v/>
      </c>
      <c r="G23" s="41"/>
      <c r="H23" s="40">
        <f t="shared" si="0"/>
        <v>0</v>
      </c>
    </row>
    <row r="24" spans="2:8" s="30" customFormat="1" ht="30" customHeight="1" x14ac:dyDescent="0.2">
      <c r="B24" s="36" t="str">
        <f>IF(تسجيل!B25="","",تسجيل!B25)</f>
        <v/>
      </c>
      <c r="C24" s="31"/>
      <c r="D24" s="40">
        <f>IFERROR(VLOOKUP(B24,تسجيل!B:D,3,0),0)</f>
        <v>0</v>
      </c>
      <c r="E24" s="41"/>
      <c r="F24" s="40" t="str">
        <f>IFERROR(IF(B24="","",SUMIF(تحصيل!$B:$C,'Receivables-المستحقات'!$B24,تحصيل!$C:$C)),0)</f>
        <v/>
      </c>
      <c r="G24" s="41"/>
      <c r="H24" s="40">
        <f t="shared" si="0"/>
        <v>0</v>
      </c>
    </row>
    <row r="25" spans="2:8" s="30" customFormat="1" ht="30" customHeight="1" x14ac:dyDescent="0.2">
      <c r="B25" s="36" t="str">
        <f>IF(تسجيل!B26="","",تسجيل!B26)</f>
        <v/>
      </c>
      <c r="C25" s="31"/>
      <c r="D25" s="40">
        <f>IFERROR(VLOOKUP(B25,تسجيل!B:D,3,0),0)</f>
        <v>0</v>
      </c>
      <c r="E25" s="41"/>
      <c r="F25" s="40" t="str">
        <f>IFERROR(IF(B25="","",SUMIF(تحصيل!$B:$C,'Receivables-المستحقات'!$B25,تحصيل!$C:$C)),0)</f>
        <v/>
      </c>
      <c r="G25" s="41"/>
      <c r="H25" s="40">
        <f t="shared" si="0"/>
        <v>0</v>
      </c>
    </row>
    <row r="26" spans="2:8" s="30" customFormat="1" ht="30" customHeight="1" x14ac:dyDescent="0.2">
      <c r="B26" s="36" t="str">
        <f>IF(تسجيل!B27="","",تسجيل!B27)</f>
        <v/>
      </c>
      <c r="C26" s="31"/>
      <c r="D26" s="40">
        <f>IFERROR(VLOOKUP(B26,تسجيل!B:D,3,0),0)</f>
        <v>0</v>
      </c>
      <c r="E26" s="41"/>
      <c r="F26" s="40" t="str">
        <f>IFERROR(IF(B26="","",SUMIF(تحصيل!$B:$C,'Receivables-المستحقات'!$B26,تحصيل!$C:$C)),0)</f>
        <v/>
      </c>
      <c r="G26" s="41"/>
      <c r="H26" s="40">
        <f t="shared" si="0"/>
        <v>0</v>
      </c>
    </row>
    <row r="27" spans="2:8" s="30" customFormat="1" ht="30" customHeight="1" x14ac:dyDescent="0.2">
      <c r="B27" s="36" t="str">
        <f>IF(تسجيل!B28="","",تسجيل!B28)</f>
        <v/>
      </c>
      <c r="C27" s="31"/>
      <c r="D27" s="40">
        <f>IFERROR(VLOOKUP(B27,تسجيل!B:D,3,0),0)</f>
        <v>0</v>
      </c>
      <c r="E27" s="41"/>
      <c r="F27" s="40" t="str">
        <f>IFERROR(IF(B27="","",SUMIF(تحصيل!$B:$C,'Receivables-المستحقات'!$B27,تحصيل!$C:$C)),0)</f>
        <v/>
      </c>
      <c r="G27" s="41"/>
      <c r="H27" s="40">
        <f t="shared" si="0"/>
        <v>0</v>
      </c>
    </row>
    <row r="28" spans="2:8" s="30" customFormat="1" ht="30" customHeight="1" x14ac:dyDescent="0.2">
      <c r="B28" s="36" t="str">
        <f>IF(تسجيل!B29="","",تسجيل!B29)</f>
        <v/>
      </c>
      <c r="C28" s="31"/>
      <c r="D28" s="40">
        <f>IFERROR(VLOOKUP(B28,تسجيل!B:D,3,0),0)</f>
        <v>0</v>
      </c>
      <c r="E28" s="41"/>
      <c r="F28" s="40" t="str">
        <f>IFERROR(IF(B28="","",SUMIF(تحصيل!$B:$C,'Receivables-المستحقات'!$B28,تحصيل!$C:$C)),0)</f>
        <v/>
      </c>
      <c r="G28" s="41"/>
      <c r="H28" s="40">
        <f t="shared" si="0"/>
        <v>0</v>
      </c>
    </row>
    <row r="29" spans="2:8" s="30" customFormat="1" ht="30" customHeight="1" x14ac:dyDescent="0.2">
      <c r="B29" s="36" t="str">
        <f>IF(تسجيل!B30="","",تسجيل!B30)</f>
        <v/>
      </c>
      <c r="C29" s="31"/>
      <c r="D29" s="40">
        <f>IFERROR(VLOOKUP(B29,تسجيل!B:D,3,0),0)</f>
        <v>0</v>
      </c>
      <c r="E29" s="41"/>
      <c r="F29" s="40" t="str">
        <f>IFERROR(IF(B29="","",SUMIF(تحصيل!$B:$C,'Receivables-المستحقات'!$B29,تحصيل!$C:$C)),0)</f>
        <v/>
      </c>
      <c r="G29" s="41"/>
      <c r="H29" s="40">
        <f t="shared" si="0"/>
        <v>0</v>
      </c>
    </row>
    <row r="30" spans="2:8" s="30" customFormat="1" ht="30" customHeight="1" x14ac:dyDescent="0.2">
      <c r="B30" s="36" t="str">
        <f>IF(تسجيل!B31="","",تسجيل!B31)</f>
        <v/>
      </c>
      <c r="C30" s="31"/>
      <c r="D30" s="40">
        <f>IFERROR(VLOOKUP(B30,تسجيل!B:D,3,0),0)</f>
        <v>0</v>
      </c>
      <c r="E30" s="41"/>
      <c r="F30" s="40" t="str">
        <f>IFERROR(IF(B30="","",SUMIF(تحصيل!$B:$C,'Receivables-المستحقات'!$B30,تحصيل!$C:$C)),0)</f>
        <v/>
      </c>
      <c r="G30" s="41"/>
      <c r="H30" s="40">
        <f t="shared" si="0"/>
        <v>0</v>
      </c>
    </row>
    <row r="31" spans="2:8" s="30" customFormat="1" ht="30" customHeight="1" x14ac:dyDescent="0.2">
      <c r="B31" s="36" t="str">
        <f>IF(تسجيل!B32="","",تسجيل!B32)</f>
        <v/>
      </c>
      <c r="C31" s="31"/>
      <c r="D31" s="40">
        <f>IFERROR(VLOOKUP(B31,تسجيل!B:D,3,0),0)</f>
        <v>0</v>
      </c>
      <c r="E31" s="41"/>
      <c r="F31" s="40" t="str">
        <f>IFERROR(IF(B31="","",SUMIF(تحصيل!$B:$C,'Receivables-المستحقات'!$B31,تحصيل!$C:$C)),0)</f>
        <v/>
      </c>
      <c r="G31" s="41"/>
      <c r="H31" s="40">
        <f t="shared" si="0"/>
        <v>0</v>
      </c>
    </row>
    <row r="32" spans="2:8" s="30" customFormat="1" ht="30" customHeight="1" x14ac:dyDescent="0.2">
      <c r="B32" s="36" t="str">
        <f>IF(تسجيل!B33="","",تسجيل!B33)</f>
        <v/>
      </c>
      <c r="C32" s="31"/>
      <c r="D32" s="40">
        <f>IFERROR(VLOOKUP(B32,تسجيل!B:D,3,0),0)</f>
        <v>0</v>
      </c>
      <c r="E32" s="41"/>
      <c r="F32" s="40" t="str">
        <f>IFERROR(IF(B32="","",SUMIF(تحصيل!$B:$C,'Receivables-المستحقات'!$B32,تحصيل!$C:$C)),0)</f>
        <v/>
      </c>
      <c r="G32" s="41"/>
      <c r="H32" s="40">
        <f t="shared" si="0"/>
        <v>0</v>
      </c>
    </row>
    <row r="33" spans="2:8" s="30" customFormat="1" ht="30" customHeight="1" x14ac:dyDescent="0.2">
      <c r="B33" s="36" t="str">
        <f>IF(تسجيل!B34="","",تسجيل!B34)</f>
        <v/>
      </c>
      <c r="C33" s="31"/>
      <c r="D33" s="40">
        <f>IFERROR(VLOOKUP(B33,تسجيل!B:D,3,0),0)</f>
        <v>0</v>
      </c>
      <c r="E33" s="41"/>
      <c r="F33" s="40" t="str">
        <f>IFERROR(IF(B33="","",SUMIF(تحصيل!$B:$C,'Receivables-المستحقات'!$B33,تحصيل!$C:$C)),0)</f>
        <v/>
      </c>
      <c r="G33" s="41"/>
      <c r="H33" s="40">
        <f t="shared" si="0"/>
        <v>0</v>
      </c>
    </row>
    <row r="34" spans="2:8" s="30" customFormat="1" ht="30" customHeight="1" x14ac:dyDescent="0.2">
      <c r="B34" s="36" t="str">
        <f>IF(تسجيل!B35="","",تسجيل!B35)</f>
        <v/>
      </c>
      <c r="C34" s="31"/>
      <c r="D34" s="40">
        <f>IFERROR(VLOOKUP(B34,تسجيل!B:D,3,0),0)</f>
        <v>0</v>
      </c>
      <c r="E34" s="41"/>
      <c r="F34" s="40" t="str">
        <f>IFERROR(IF(B34="","",SUMIF(تحصيل!$B:$C,'Receivables-المستحقات'!$B34,تحصيل!$C:$C)),0)</f>
        <v/>
      </c>
      <c r="G34" s="41"/>
      <c r="H34" s="40">
        <f t="shared" si="0"/>
        <v>0</v>
      </c>
    </row>
    <row r="35" spans="2:8" s="30" customFormat="1" ht="30" customHeight="1" x14ac:dyDescent="0.2">
      <c r="B35" s="36" t="str">
        <f>IF(تسجيل!B36="","",تسجيل!B36)</f>
        <v/>
      </c>
      <c r="C35" s="31"/>
      <c r="D35" s="40">
        <f>IFERROR(VLOOKUP(B35,تسجيل!B:D,3,0),0)</f>
        <v>0</v>
      </c>
      <c r="E35" s="41"/>
      <c r="F35" s="40" t="str">
        <f>IFERROR(IF(B35="","",SUMIF(تحصيل!$B:$C,'Receivables-المستحقات'!$B35,تحصيل!$C:$C)),0)</f>
        <v/>
      </c>
      <c r="G35" s="41"/>
      <c r="H35" s="40">
        <f t="shared" si="0"/>
        <v>0</v>
      </c>
    </row>
    <row r="36" spans="2:8" s="30" customFormat="1" ht="30" customHeight="1" x14ac:dyDescent="0.2">
      <c r="B36" s="36" t="str">
        <f>IF(تسجيل!B37="","",تسجيل!B37)</f>
        <v/>
      </c>
      <c r="C36" s="31"/>
      <c r="D36" s="40">
        <f>IFERROR(VLOOKUP(B36,تسجيل!B:D,3,0),0)</f>
        <v>0</v>
      </c>
      <c r="E36" s="41"/>
      <c r="F36" s="40" t="str">
        <f>IFERROR(IF(B36="","",SUMIF(تحصيل!$B:$C,'Receivables-المستحقات'!$B36,تحصيل!$C:$C)),0)</f>
        <v/>
      </c>
      <c r="G36" s="41"/>
      <c r="H36" s="40">
        <f t="shared" si="0"/>
        <v>0</v>
      </c>
    </row>
    <row r="37" spans="2:8" s="30" customFormat="1" ht="30" customHeight="1" x14ac:dyDescent="0.2">
      <c r="B37" s="36" t="str">
        <f>IF(تسجيل!B38="","",تسجيل!B38)</f>
        <v/>
      </c>
      <c r="C37" s="31"/>
      <c r="D37" s="40">
        <f>IFERROR(VLOOKUP(B37,تسجيل!B:D,3,0),0)</f>
        <v>0</v>
      </c>
      <c r="E37" s="41"/>
      <c r="F37" s="40" t="str">
        <f>IFERROR(IF(B37="","",SUMIF(تحصيل!$B:$C,'Receivables-المستحقات'!$B37,تحصيل!$C:$C)),0)</f>
        <v/>
      </c>
      <c r="G37" s="41"/>
      <c r="H37" s="40">
        <f t="shared" si="0"/>
        <v>0</v>
      </c>
    </row>
    <row r="38" spans="2:8" s="30" customFormat="1" ht="30" customHeight="1" x14ac:dyDescent="0.2">
      <c r="B38" s="36" t="str">
        <f>IF(تسجيل!B39="","",تسجيل!B39)</f>
        <v/>
      </c>
      <c r="C38" s="31"/>
      <c r="D38" s="40">
        <f>IFERROR(VLOOKUP(B38,تسجيل!B:D,3,0),0)</f>
        <v>0</v>
      </c>
      <c r="E38" s="41"/>
      <c r="F38" s="40" t="str">
        <f>IFERROR(IF(B38="","",SUMIF(تحصيل!$B:$C,'Receivables-المستحقات'!$B38,تحصيل!$C:$C)),0)</f>
        <v/>
      </c>
      <c r="G38" s="41"/>
      <c r="H38" s="40">
        <f t="shared" si="0"/>
        <v>0</v>
      </c>
    </row>
    <row r="39" spans="2:8" s="30" customFormat="1" ht="30" customHeight="1" x14ac:dyDescent="0.2">
      <c r="B39" s="36" t="str">
        <f>IF(تسجيل!B40="","",تسجيل!B40)</f>
        <v/>
      </c>
      <c r="C39" s="31"/>
      <c r="D39" s="40">
        <f>IFERROR(VLOOKUP(B39,تسجيل!B:D,3,0),0)</f>
        <v>0</v>
      </c>
      <c r="E39" s="41"/>
      <c r="F39" s="40" t="str">
        <f>IFERROR(IF(B39="","",SUMIF(تحصيل!$B:$C,'Receivables-المستحقات'!$B39,تحصيل!$C:$C)),0)</f>
        <v/>
      </c>
      <c r="G39" s="41"/>
      <c r="H39" s="40">
        <f t="shared" si="0"/>
        <v>0</v>
      </c>
    </row>
    <row r="40" spans="2:8" s="30" customFormat="1" ht="30" customHeight="1" x14ac:dyDescent="0.2">
      <c r="B40" s="36" t="str">
        <f>IF(تسجيل!B41="","",تسجيل!B41)</f>
        <v/>
      </c>
      <c r="C40" s="31"/>
      <c r="D40" s="40">
        <f>IFERROR(VLOOKUP(B40,تسجيل!B:D,3,0),0)</f>
        <v>0</v>
      </c>
      <c r="E40" s="41"/>
      <c r="F40" s="40" t="str">
        <f>IFERROR(IF(B40="","",SUMIF(تحصيل!$B:$C,'Receivables-المستحقات'!$B40,تحصيل!$C:$C)),0)</f>
        <v/>
      </c>
      <c r="G40" s="41"/>
      <c r="H40" s="40">
        <f t="shared" si="0"/>
        <v>0</v>
      </c>
    </row>
    <row r="41" spans="2:8" s="30" customFormat="1" ht="30" customHeight="1" x14ac:dyDescent="0.2">
      <c r="B41" s="36" t="str">
        <f>IF(تسجيل!B42="","",تسجيل!B42)</f>
        <v/>
      </c>
      <c r="C41" s="31"/>
      <c r="D41" s="40">
        <f>IFERROR(VLOOKUP(B41,تسجيل!B:D,3,0),0)</f>
        <v>0</v>
      </c>
      <c r="E41" s="41"/>
      <c r="F41" s="40" t="str">
        <f>IFERROR(IF(B41="","",SUMIF(تحصيل!$B:$C,'Receivables-المستحقات'!$B41,تحصيل!$C:$C)),0)</f>
        <v/>
      </c>
      <c r="G41" s="41"/>
      <c r="H41" s="40">
        <f t="shared" si="0"/>
        <v>0</v>
      </c>
    </row>
    <row r="42" spans="2:8" s="30" customFormat="1" ht="30" customHeight="1" x14ac:dyDescent="0.2">
      <c r="B42" s="36" t="str">
        <f>IF(تسجيل!B43="","",تسجيل!B43)</f>
        <v/>
      </c>
      <c r="C42" s="31"/>
      <c r="D42" s="40">
        <f>IFERROR(VLOOKUP(B42,تسجيل!B:D,3,0),0)</f>
        <v>0</v>
      </c>
      <c r="E42" s="41"/>
      <c r="F42" s="40" t="str">
        <f>IFERROR(IF(B42="","",SUMIF(تحصيل!$B:$C,'Receivables-المستحقات'!$B42,تحصيل!$C:$C)),0)</f>
        <v/>
      </c>
      <c r="G42" s="41"/>
      <c r="H42" s="40">
        <f t="shared" si="0"/>
        <v>0</v>
      </c>
    </row>
    <row r="43" spans="2:8" s="30" customFormat="1" ht="30" customHeight="1" x14ac:dyDescent="0.2">
      <c r="B43" s="36" t="str">
        <f>IF(تسجيل!B44="","",تسجيل!B44)</f>
        <v/>
      </c>
      <c r="C43" s="31"/>
      <c r="D43" s="40">
        <f>IFERROR(VLOOKUP(B43,تسجيل!B:D,3,0),0)</f>
        <v>0</v>
      </c>
      <c r="E43" s="41"/>
      <c r="F43" s="40" t="str">
        <f>IFERROR(IF(B43="","",SUMIF(تحصيل!$B:$C,'Receivables-المستحقات'!$B43,تحصيل!$C:$C)),0)</f>
        <v/>
      </c>
      <c r="G43" s="41"/>
      <c r="H43" s="40">
        <f t="shared" si="0"/>
        <v>0</v>
      </c>
    </row>
    <row r="44" spans="2:8" s="30" customFormat="1" ht="30" customHeight="1" x14ac:dyDescent="0.2">
      <c r="B44" s="36" t="str">
        <f>IF(تسجيل!B45="","",تسجيل!B45)</f>
        <v/>
      </c>
      <c r="C44" s="31"/>
      <c r="D44" s="40">
        <f>IFERROR(VLOOKUP(B44,تسجيل!B:D,3,0),0)</f>
        <v>0</v>
      </c>
      <c r="E44" s="41"/>
      <c r="F44" s="40" t="str">
        <f>IFERROR(IF(B44="","",SUMIF(تحصيل!$B:$C,'Receivables-المستحقات'!$B44,تحصيل!$C:$C)),0)</f>
        <v/>
      </c>
      <c r="G44" s="41"/>
      <c r="H44" s="40">
        <f t="shared" si="0"/>
        <v>0</v>
      </c>
    </row>
    <row r="45" spans="2:8" s="30" customFormat="1" ht="30" customHeight="1" x14ac:dyDescent="0.2">
      <c r="B45" s="36" t="str">
        <f>IF(تسجيل!B46="","",تسجيل!B46)</f>
        <v/>
      </c>
      <c r="C45" s="31"/>
      <c r="D45" s="40">
        <f>IFERROR(VLOOKUP(B45,تسجيل!B:D,3,0),0)</f>
        <v>0</v>
      </c>
      <c r="E45" s="41"/>
      <c r="F45" s="40" t="str">
        <f>IFERROR(IF(B45="","",SUMIF(تحصيل!$B:$C,'Receivables-المستحقات'!$B45,تحصيل!$C:$C)),0)</f>
        <v/>
      </c>
      <c r="G45" s="41"/>
      <c r="H45" s="40">
        <f t="shared" si="0"/>
        <v>0</v>
      </c>
    </row>
    <row r="46" spans="2:8" s="30" customFormat="1" ht="30" customHeight="1" x14ac:dyDescent="0.2">
      <c r="B46" s="36" t="str">
        <f>IF(تسجيل!B47="","",تسجيل!B47)</f>
        <v/>
      </c>
      <c r="C46" s="31"/>
      <c r="D46" s="40">
        <f>IFERROR(VLOOKUP(B46,تسجيل!B:D,3,0),0)</f>
        <v>0</v>
      </c>
      <c r="E46" s="41"/>
      <c r="F46" s="40" t="str">
        <f>IFERROR(IF(B46="","",SUMIF(تحصيل!$B:$C,'Receivables-المستحقات'!$B46,تحصيل!$C:$C)),0)</f>
        <v/>
      </c>
      <c r="G46" s="41"/>
      <c r="H46" s="40">
        <f t="shared" si="0"/>
        <v>0</v>
      </c>
    </row>
    <row r="47" spans="2:8" s="30" customFormat="1" ht="30" customHeight="1" x14ac:dyDescent="0.2">
      <c r="B47" s="36" t="str">
        <f>IF(تسجيل!B48="","",تسجيل!B48)</f>
        <v/>
      </c>
      <c r="C47" s="31"/>
      <c r="D47" s="40">
        <f>IFERROR(VLOOKUP(B47,تسجيل!B:D,3,0),0)</f>
        <v>0</v>
      </c>
      <c r="E47" s="41"/>
      <c r="F47" s="40" t="str">
        <f>IFERROR(IF(B47="","",SUMIF(تحصيل!$B:$C,'Receivables-المستحقات'!$B47,تحصيل!$C:$C)),0)</f>
        <v/>
      </c>
      <c r="G47" s="41"/>
      <c r="H47" s="40">
        <f t="shared" si="0"/>
        <v>0</v>
      </c>
    </row>
    <row r="48" spans="2:8" s="30" customFormat="1" ht="30" customHeight="1" x14ac:dyDescent="0.2">
      <c r="B48" s="36" t="str">
        <f>IF(تسجيل!B49="","",تسجيل!B49)</f>
        <v/>
      </c>
      <c r="C48" s="31"/>
      <c r="D48" s="40">
        <f>IFERROR(VLOOKUP(B48,تسجيل!B:D,3,0),0)</f>
        <v>0</v>
      </c>
      <c r="E48" s="41"/>
      <c r="F48" s="40" t="str">
        <f>IFERROR(IF(B48="","",SUMIF(تحصيل!$B:$C,'Receivables-المستحقات'!$B48,تحصيل!$C:$C)),0)</f>
        <v/>
      </c>
      <c r="G48" s="41"/>
      <c r="H48" s="40">
        <f t="shared" si="0"/>
        <v>0</v>
      </c>
    </row>
    <row r="49" spans="2:8" s="30" customFormat="1" ht="30" customHeight="1" x14ac:dyDescent="0.2">
      <c r="B49" s="36" t="str">
        <f>IF(تسجيل!B50="","",تسجيل!B50)</f>
        <v/>
      </c>
      <c r="C49" s="31"/>
      <c r="D49" s="40">
        <f>IFERROR(VLOOKUP(B49,تسجيل!B:D,3,0),0)</f>
        <v>0</v>
      </c>
      <c r="E49" s="41"/>
      <c r="F49" s="40" t="str">
        <f>IFERROR(IF(B49="","",SUMIF(تحصيل!$B:$C,'Receivables-المستحقات'!$B49,تحصيل!$C:$C)),0)</f>
        <v/>
      </c>
      <c r="G49" s="41"/>
      <c r="H49" s="40">
        <f t="shared" si="0"/>
        <v>0</v>
      </c>
    </row>
    <row r="50" spans="2:8" s="30" customFormat="1" ht="30" customHeight="1" x14ac:dyDescent="0.2">
      <c r="B50" s="36" t="str">
        <f>IF(تسجيل!B51="","",تسجيل!B51)</f>
        <v/>
      </c>
      <c r="C50" s="31"/>
      <c r="D50" s="40">
        <f>IFERROR(VLOOKUP(B50,تسجيل!B:D,3,0),0)</f>
        <v>0</v>
      </c>
      <c r="E50" s="41"/>
      <c r="F50" s="40" t="str">
        <f>IFERROR(IF(B50="","",SUMIF(تحصيل!$B:$C,'Receivables-المستحقات'!$B50,تحصيل!$C:$C)),0)</f>
        <v/>
      </c>
      <c r="G50" s="41"/>
      <c r="H50" s="40">
        <f t="shared" si="0"/>
        <v>0</v>
      </c>
    </row>
    <row r="51" spans="2:8" x14ac:dyDescent="0.15">
      <c r="B51" s="14" t="s">
        <v>14</v>
      </c>
      <c r="C51" s="14" t="s">
        <v>14</v>
      </c>
      <c r="D51" s="14" t="str">
        <f>IFERROR(VLOOKUP(B51,تسجيل!B:D,3,0),0)</f>
        <v>X</v>
      </c>
      <c r="E51" s="14" t="s">
        <v>14</v>
      </c>
      <c r="F51" s="14" t="s">
        <v>14</v>
      </c>
      <c r="G51" s="14" t="s">
        <v>14</v>
      </c>
      <c r="H51" s="14" t="s">
        <v>14</v>
      </c>
    </row>
  </sheetData>
  <sheetProtection algorithmName="SHA-512" hashValue="1sacN/a0HlkI2kM1lfV9I8EVgBf6icPI69VHTp3nRkusRn9ecr8QYjKaGGJ4eTUc5qeSQ/B1laFheYeoUAkkHg==" saltValue="WDTcwOPdkgtILQVfMVMpIw==" spinCount="100000" sheet="1" objects="1" scenarios="1"/>
  <mergeCells count="6">
    <mergeCell ref="J1:J2"/>
    <mergeCell ref="K1:K2"/>
    <mergeCell ref="J3:J4"/>
    <mergeCell ref="K3:K4"/>
    <mergeCell ref="M1:M2"/>
    <mergeCell ref="M3:M4"/>
  </mergeCells>
  <pageMargins left="0.34" right="0.33" top="0.75" bottom="0.75" header="0.3" footer="0.3"/>
  <pageSetup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M26"/>
  <sheetViews>
    <sheetView showGridLines="0" showRowColHeaders="0" rightToLeft="1" zoomScaleNormal="100" workbookViewId="0">
      <pane ySplit="4" topLeftCell="A5" activePane="bottomLeft" state="frozen"/>
      <selection pane="bottomLeft" activeCell="C2" sqref="C2"/>
    </sheetView>
  </sheetViews>
  <sheetFormatPr baseColWidth="10" defaultColWidth="9" defaultRowHeight="14" x14ac:dyDescent="0.15"/>
  <cols>
    <col min="1" max="1" width="6" style="5" customWidth="1"/>
    <col min="2" max="2" width="32.83203125" style="14" customWidth="1"/>
    <col min="3" max="3" width="3.5" style="14" customWidth="1"/>
    <col min="4" max="4" width="23.5" style="14" customWidth="1"/>
    <col min="5" max="5" width="3.1640625" style="14" customWidth="1"/>
    <col min="6" max="6" width="24" style="14" customWidth="1"/>
    <col min="7" max="7" width="3.1640625" style="14" customWidth="1"/>
    <col min="8" max="8" width="24.33203125" style="14" customWidth="1"/>
    <col min="9" max="9" width="9" style="5"/>
    <col min="10" max="10" width="16.83203125" style="5" customWidth="1"/>
    <col min="11" max="11" width="18.83203125" style="5" customWidth="1"/>
    <col min="12" max="12" width="9" style="5"/>
    <col min="13" max="13" width="25.1640625" style="5" customWidth="1"/>
    <col min="14" max="16384" width="9" style="5"/>
  </cols>
  <sheetData>
    <row r="1" spans="1:13" ht="18" x14ac:dyDescent="0.2">
      <c r="J1" s="90" t="s">
        <v>41</v>
      </c>
      <c r="K1" s="92">
        <f>SUM(D5:D56)</f>
        <v>2800</v>
      </c>
      <c r="L1" s="30"/>
      <c r="M1" s="90" t="s">
        <v>94</v>
      </c>
    </row>
    <row r="2" spans="1:13" ht="17.25" customHeight="1" x14ac:dyDescent="0.2">
      <c r="J2" s="91"/>
      <c r="K2" s="93"/>
      <c r="L2" s="30"/>
      <c r="M2" s="91"/>
    </row>
    <row r="3" spans="1:13" ht="17.25" customHeight="1" x14ac:dyDescent="0.2">
      <c r="J3" s="90" t="s">
        <v>42</v>
      </c>
      <c r="K3" s="92">
        <f ca="1">SUM(F5:F56)</f>
        <v>1200</v>
      </c>
      <c r="L3" s="30"/>
      <c r="M3" s="96">
        <f ca="1">K1-K3</f>
        <v>1600</v>
      </c>
    </row>
    <row r="4" spans="1:13" s="32" customFormat="1" ht="35" customHeight="1" x14ac:dyDescent="0.2">
      <c r="B4" s="33" t="s">
        <v>21</v>
      </c>
      <c r="C4" s="34"/>
      <c r="D4" s="33" t="s">
        <v>27</v>
      </c>
      <c r="E4" s="34"/>
      <c r="F4" s="33" t="s">
        <v>28</v>
      </c>
      <c r="G4" s="34"/>
      <c r="H4" s="33" t="s">
        <v>24</v>
      </c>
      <c r="J4" s="94"/>
      <c r="K4" s="95"/>
      <c r="L4" s="30"/>
      <c r="M4" s="97"/>
    </row>
    <row r="5" spans="1:13" s="30" customFormat="1" ht="30" customHeight="1" x14ac:dyDescent="0.2">
      <c r="A5" s="6"/>
      <c r="B5" s="36" t="str">
        <f>IF(تسجيل!J5="","",تسجيل!J5)</f>
        <v>محل النهضة - نايف</v>
      </c>
      <c r="C5" s="31"/>
      <c r="D5" s="38">
        <f>IF($B5="","",SUMIFS('المصاريف-Expenses'!$Z:$Z,'المصاريف-Expenses'!$K:$K,'الإلتزامات-Liabilities'!B5,'المصاريف-Expenses'!$J:$J,"آجل"))</f>
        <v>0</v>
      </c>
      <c r="E5" s="39"/>
      <c r="F5" s="38">
        <f ca="1">IFERROR(IF($B5="","",SUMIF(تسديد!$B:$D,'الإلتزامات-Liabilities'!$B5,تسديد!$D:$D)),0)</f>
        <v>0</v>
      </c>
      <c r="G5" s="39"/>
      <c r="H5" s="38">
        <f ca="1">IF(B5="","",D5-F5)</f>
        <v>0</v>
      </c>
    </row>
    <row r="6" spans="1:13" s="30" customFormat="1" ht="30" customHeight="1" x14ac:dyDescent="0.2">
      <c r="B6" s="36" t="str">
        <f>IF(تسجيل!J6="","",تسجيل!J6)</f>
        <v>محل السلام - الشارقة</v>
      </c>
      <c r="C6" s="31"/>
      <c r="D6" s="38">
        <f>IF($B6="","",SUMIFS('المصاريف-Expenses'!$Z:$Z,'المصاريف-Expenses'!$K:$K,'الإلتزامات-Liabilities'!B6,'المصاريف-Expenses'!$J:$J,"آجل"))</f>
        <v>800</v>
      </c>
      <c r="E6" s="39"/>
      <c r="F6" s="38">
        <f ca="1">IFERROR(IF($B6="","",SUMIF(تسديد!$B:$D,'الإلتزامات-Liabilities'!$B6,تسديد!$D:$D)),0)</f>
        <v>200</v>
      </c>
      <c r="G6" s="39"/>
      <c r="H6" s="38">
        <f t="shared" ref="H6:H8" ca="1" si="0">IF(B6="","",D6-F6)</f>
        <v>600</v>
      </c>
    </row>
    <row r="7" spans="1:13" s="30" customFormat="1" ht="30" customHeight="1" x14ac:dyDescent="0.2">
      <c r="B7" s="36" t="str">
        <f>IF(تسجيل!J7="","",تسجيل!J7)</f>
        <v>كهربائيات العتمة</v>
      </c>
      <c r="C7" s="31"/>
      <c r="D7" s="38">
        <f>IF($B7="","",SUMIFS('المصاريف-Expenses'!$Z:$Z,'المصاريف-Expenses'!$K:$K,'الإلتزامات-Liabilities'!B7,'المصاريف-Expenses'!$J:$J,"آجل"))</f>
        <v>0</v>
      </c>
      <c r="E7" s="39"/>
      <c r="F7" s="38">
        <f ca="1">IFERROR(IF($B7="","",SUMIF(تسديد!$B:$D,'الإلتزامات-Liabilities'!$B7,تسديد!$D:$D)),0)</f>
        <v>0</v>
      </c>
      <c r="G7" s="39"/>
      <c r="H7" s="38">
        <f t="shared" ca="1" si="0"/>
        <v>0</v>
      </c>
    </row>
    <row r="8" spans="1:13" s="30" customFormat="1" ht="30" customHeight="1" x14ac:dyDescent="0.2">
      <c r="B8" s="36" t="str">
        <f>IF(تسجيل!J8="","",تسجيل!J8)</f>
        <v>أبو بكر للتوريدات</v>
      </c>
      <c r="C8" s="31"/>
      <c r="D8" s="38">
        <f>IF($B8="","",SUMIFS('المصاريف-Expenses'!$Z:$Z,'المصاريف-Expenses'!$K:$K,'الإلتزامات-Liabilities'!B8,'المصاريف-Expenses'!$J:$J,"آجل"))</f>
        <v>2000</v>
      </c>
      <c r="E8" s="39"/>
      <c r="F8" s="38">
        <f ca="1">IFERROR(IF($B8="","",SUMIF(تسديد!$B:$D,'الإلتزامات-Liabilities'!$B8,تسديد!$D:$D)),0)</f>
        <v>1000</v>
      </c>
      <c r="G8" s="39"/>
      <c r="H8" s="38">
        <f t="shared" ca="1" si="0"/>
        <v>1000</v>
      </c>
    </row>
    <row r="9" spans="1:13" s="30" customFormat="1" ht="30" customHeight="1" x14ac:dyDescent="0.2">
      <c r="B9" s="36" t="str">
        <f>IF(تسجيل!J9="","",تسجيل!J9)</f>
        <v/>
      </c>
      <c r="C9" s="31"/>
      <c r="D9" s="38" t="str">
        <f>IF($B9="","",SUMIFS('المصاريف-Expenses'!$Z:$Z,'المصاريف-Expenses'!$K:$K,'الإلتزامات-Liabilities'!B9,'المصاريف-Expenses'!$J:$J,"آجل"))</f>
        <v/>
      </c>
      <c r="E9" s="39"/>
      <c r="F9" s="38" t="str">
        <f>IFERROR(IF($B9="","",SUMIF(تسديد!$B:$D,'الإلتزامات-Liabilities'!$B9,تسديد!$D:$D)),0)</f>
        <v/>
      </c>
      <c r="G9" s="39"/>
      <c r="H9" s="38" t="str">
        <f t="shared" ref="H9:H20" si="1">IF(B9="","",D9-F9)</f>
        <v/>
      </c>
    </row>
    <row r="10" spans="1:13" s="30" customFormat="1" ht="30" customHeight="1" x14ac:dyDescent="0.2">
      <c r="B10" s="36" t="str">
        <f>IF(تسجيل!J10="","",تسجيل!J10)</f>
        <v/>
      </c>
      <c r="C10" s="31"/>
      <c r="D10" s="38" t="str">
        <f>IF($B10="","",SUMIFS('المصاريف-Expenses'!$Z:$Z,'المصاريف-Expenses'!$K:$K,'الإلتزامات-Liabilities'!B10,'المصاريف-Expenses'!$J:$J,"آجل"))</f>
        <v/>
      </c>
      <c r="E10" s="39"/>
      <c r="F10" s="38" t="str">
        <f>IFERROR(IF($B10="","",SUMIF(تسديد!$B:$D,'الإلتزامات-Liabilities'!$B10,تسديد!$D:$D)),0)</f>
        <v/>
      </c>
      <c r="G10" s="39"/>
      <c r="H10" s="38" t="str">
        <f t="shared" si="1"/>
        <v/>
      </c>
    </row>
    <row r="11" spans="1:13" s="30" customFormat="1" ht="30" customHeight="1" x14ac:dyDescent="0.2">
      <c r="B11" s="36" t="str">
        <f>IF(تسجيل!J11="","",تسجيل!J11)</f>
        <v/>
      </c>
      <c r="C11" s="31"/>
      <c r="D11" s="38" t="str">
        <f>IF($B11="","",SUMIFS('المصاريف-Expenses'!$Z:$Z,'المصاريف-Expenses'!$K:$K,'الإلتزامات-Liabilities'!B11,'المصاريف-Expenses'!$J:$J,"آجل"))</f>
        <v/>
      </c>
      <c r="E11" s="39"/>
      <c r="F11" s="38" t="str">
        <f>IFERROR(IF($B11="","",SUMIF(تسديد!$B:$D,'الإلتزامات-Liabilities'!$B11,تسديد!$D:$D)),0)</f>
        <v/>
      </c>
      <c r="G11" s="39"/>
      <c r="H11" s="38" t="str">
        <f t="shared" si="1"/>
        <v/>
      </c>
    </row>
    <row r="12" spans="1:13" s="30" customFormat="1" ht="30" customHeight="1" x14ac:dyDescent="0.2">
      <c r="B12" s="36" t="str">
        <f>IF(تسجيل!J12="","",تسجيل!J12)</f>
        <v/>
      </c>
      <c r="C12" s="31"/>
      <c r="D12" s="38" t="str">
        <f>IF($B12="","",SUMIFS('المصاريف-Expenses'!$Z:$Z,'المصاريف-Expenses'!$K:$K,'الإلتزامات-Liabilities'!B12,'المصاريف-Expenses'!$J:$J,"آجل"))</f>
        <v/>
      </c>
      <c r="E12" s="39"/>
      <c r="F12" s="38" t="str">
        <f>IFERROR(IF($B12="","",SUMIF(تسديد!$B:$D,'الإلتزامات-Liabilities'!$B12,تسديد!$D:$D)),0)</f>
        <v/>
      </c>
      <c r="G12" s="39"/>
      <c r="H12" s="38" t="str">
        <f t="shared" si="1"/>
        <v/>
      </c>
    </row>
    <row r="13" spans="1:13" s="30" customFormat="1" ht="30" customHeight="1" x14ac:dyDescent="0.2">
      <c r="B13" s="36" t="str">
        <f>IF(تسجيل!J13="","",تسجيل!J13)</f>
        <v/>
      </c>
      <c r="C13" s="31"/>
      <c r="D13" s="38" t="str">
        <f>IF($B13="","",SUMIFS('المصاريف-Expenses'!$Z:$Z,'المصاريف-Expenses'!$K:$K,'الإلتزامات-Liabilities'!B13,'المصاريف-Expenses'!$J:$J,"آجل"))</f>
        <v/>
      </c>
      <c r="E13" s="39"/>
      <c r="F13" s="38" t="str">
        <f>IFERROR(IF($B13="","",SUMIF(تسديد!$B:$D,'الإلتزامات-Liabilities'!$B13,تسديد!$D:$D)),0)</f>
        <v/>
      </c>
      <c r="G13" s="39"/>
      <c r="H13" s="38" t="str">
        <f t="shared" si="1"/>
        <v/>
      </c>
    </row>
    <row r="14" spans="1:13" s="30" customFormat="1" ht="30" customHeight="1" x14ac:dyDescent="0.2">
      <c r="B14" s="36" t="str">
        <f>IF(تسجيل!J14="","",تسجيل!J14)</f>
        <v/>
      </c>
      <c r="C14" s="31"/>
      <c r="D14" s="38" t="str">
        <f>IF($B14="","",SUMIFS('المصاريف-Expenses'!$Z:$Z,'المصاريف-Expenses'!$K:$K,'الإلتزامات-Liabilities'!B14,'المصاريف-Expenses'!$J:$J,"آجل"))</f>
        <v/>
      </c>
      <c r="E14" s="39"/>
      <c r="F14" s="38" t="str">
        <f>IFERROR(IF($B14="","",SUMIF(تسديد!$B:$D,'الإلتزامات-Liabilities'!$B14,تسديد!$D:$D)),0)</f>
        <v/>
      </c>
      <c r="G14" s="39"/>
      <c r="H14" s="38" t="str">
        <f t="shared" si="1"/>
        <v/>
      </c>
    </row>
    <row r="15" spans="1:13" s="30" customFormat="1" ht="30" customHeight="1" x14ac:dyDescent="0.2">
      <c r="B15" s="36" t="str">
        <f>IF(تسجيل!J15="","",تسجيل!J15)</f>
        <v/>
      </c>
      <c r="C15" s="31"/>
      <c r="D15" s="38" t="str">
        <f>IF($B15="","",SUMIFS('المصاريف-Expenses'!$Z:$Z,'المصاريف-Expenses'!$K:$K,'الإلتزامات-Liabilities'!B15,'المصاريف-Expenses'!$J:$J,"آجل"))</f>
        <v/>
      </c>
      <c r="E15" s="39"/>
      <c r="F15" s="38" t="str">
        <f>IFERROR(IF($B15="","",SUMIF(تسديد!$B:$D,'الإلتزامات-Liabilities'!$B15,تسديد!$D:$D)),0)</f>
        <v/>
      </c>
      <c r="G15" s="39"/>
      <c r="H15" s="38" t="str">
        <f t="shared" si="1"/>
        <v/>
      </c>
    </row>
    <row r="16" spans="1:13" s="30" customFormat="1" ht="30" customHeight="1" x14ac:dyDescent="0.2">
      <c r="B16" s="36" t="str">
        <f>IF(تسجيل!J16="","",تسجيل!J16)</f>
        <v/>
      </c>
      <c r="C16" s="31"/>
      <c r="D16" s="38" t="str">
        <f>IF($B16="","",SUMIFS('المصاريف-Expenses'!$Z:$Z,'المصاريف-Expenses'!$K:$K,'الإلتزامات-Liabilities'!B16,'المصاريف-Expenses'!$J:$J,"آجل"))</f>
        <v/>
      </c>
      <c r="E16" s="39"/>
      <c r="F16" s="38" t="str">
        <f>IFERROR(IF($B16="","",SUMIF(تسديد!$B:$D,'الإلتزامات-Liabilities'!$B16,تسديد!$D:$D)),0)</f>
        <v/>
      </c>
      <c r="G16" s="39"/>
      <c r="H16" s="38" t="str">
        <f t="shared" si="1"/>
        <v/>
      </c>
    </row>
    <row r="17" spans="2:8" s="30" customFormat="1" ht="30" customHeight="1" x14ac:dyDescent="0.2">
      <c r="B17" s="36" t="str">
        <f>IF(تسجيل!J17="","",تسجيل!J17)</f>
        <v/>
      </c>
      <c r="C17" s="31"/>
      <c r="D17" s="38" t="str">
        <f>IF($B17="","",SUMIFS('المصاريف-Expenses'!$Z:$Z,'المصاريف-Expenses'!$K:$K,'الإلتزامات-Liabilities'!B17,'المصاريف-Expenses'!$J:$J,"آجل"))</f>
        <v/>
      </c>
      <c r="E17" s="39"/>
      <c r="F17" s="38" t="str">
        <f>IFERROR(IF($B17="","",SUMIF(تسديد!$B:$D,'الإلتزامات-Liabilities'!$B17,تسديد!$D:$D)),0)</f>
        <v/>
      </c>
      <c r="G17" s="39"/>
      <c r="H17" s="38" t="str">
        <f t="shared" si="1"/>
        <v/>
      </c>
    </row>
    <row r="18" spans="2:8" s="30" customFormat="1" ht="30" customHeight="1" x14ac:dyDescent="0.2">
      <c r="B18" s="36" t="str">
        <f>IF(تسجيل!J18="","",تسجيل!J18)</f>
        <v/>
      </c>
      <c r="C18" s="31"/>
      <c r="D18" s="38" t="str">
        <f>IF($B18="","",SUMIFS('المصاريف-Expenses'!$Z:$Z,'المصاريف-Expenses'!$K:$K,'الإلتزامات-Liabilities'!B18,'المصاريف-Expenses'!$J:$J,"آجل"))</f>
        <v/>
      </c>
      <c r="E18" s="39"/>
      <c r="F18" s="38" t="str">
        <f>IFERROR(IF($B18="","",SUMIF(تسديد!$B:$D,'الإلتزامات-Liabilities'!$B18,تسديد!$D:$D)),0)</f>
        <v/>
      </c>
      <c r="G18" s="39"/>
      <c r="H18" s="38" t="str">
        <f t="shared" si="1"/>
        <v/>
      </c>
    </row>
    <row r="19" spans="2:8" s="30" customFormat="1" ht="30" customHeight="1" x14ac:dyDescent="0.2">
      <c r="B19" s="36" t="str">
        <f>IF(تسجيل!J19="","",تسجيل!J19)</f>
        <v/>
      </c>
      <c r="C19" s="31"/>
      <c r="D19" s="38" t="str">
        <f>IF($B19="","",SUMIFS('المصاريف-Expenses'!$Z:$Z,'المصاريف-Expenses'!$K:$K,'الإلتزامات-Liabilities'!B19,'المصاريف-Expenses'!$J:$J,"آجل"))</f>
        <v/>
      </c>
      <c r="E19" s="39"/>
      <c r="F19" s="38" t="str">
        <f>IFERROR(IF($B19="","",SUMIF(تسديد!$B:$D,'الإلتزامات-Liabilities'!$B19,تسديد!$D:$D)),0)</f>
        <v/>
      </c>
      <c r="G19" s="39"/>
      <c r="H19" s="38" t="str">
        <f t="shared" si="1"/>
        <v/>
      </c>
    </row>
    <row r="20" spans="2:8" s="30" customFormat="1" ht="30" customHeight="1" x14ac:dyDescent="0.2">
      <c r="B20" s="36" t="str">
        <f>IF(تسجيل!J20="","",تسجيل!J20)</f>
        <v/>
      </c>
      <c r="C20" s="31"/>
      <c r="D20" s="38" t="str">
        <f>IF($B20="","",SUMIFS('المصاريف-Expenses'!$Z:$Z,'المصاريف-Expenses'!$K:$K,'الإلتزامات-Liabilities'!B20,'المصاريف-Expenses'!$J:$J,"آجل"))</f>
        <v/>
      </c>
      <c r="E20" s="39"/>
      <c r="F20" s="38" t="str">
        <f>IFERROR(IF($B20="","",SUMIF(تسديد!$B:$D,'الإلتزامات-Liabilities'!$B20,تسديد!$D:$D)),0)</f>
        <v/>
      </c>
      <c r="G20" s="39"/>
      <c r="H20" s="38" t="str">
        <f t="shared" si="1"/>
        <v/>
      </c>
    </row>
    <row r="21" spans="2:8" ht="27" customHeight="1" x14ac:dyDescent="0.15"/>
    <row r="22" spans="2:8" ht="27" customHeight="1" x14ac:dyDescent="0.15"/>
    <row r="23" spans="2:8" ht="27" customHeight="1" x14ac:dyDescent="0.15"/>
    <row r="24" spans="2:8" ht="27" customHeight="1" x14ac:dyDescent="0.15"/>
    <row r="25" spans="2:8" ht="27" customHeight="1" x14ac:dyDescent="0.15"/>
    <row r="26" spans="2:8" ht="27" customHeight="1" x14ac:dyDescent="0.15"/>
  </sheetData>
  <sheetProtection algorithmName="SHA-512" hashValue="ykv0Rqwgzz3SP+FDMYgUxoJt3EtQ5laeKOi21SSZwYlEl/e321xgXRbtHrlySO4VpoZPcbWuDhhrsrJeSjndSg==" saltValue="g7nFehAtp9IeiNc/s924zw==" spinCount="100000" sheet="1" objects="1" scenarios="1"/>
  <mergeCells count="6">
    <mergeCell ref="J1:J2"/>
    <mergeCell ref="K1:K2"/>
    <mergeCell ref="J3:J4"/>
    <mergeCell ref="K3:K4"/>
    <mergeCell ref="M1:M2"/>
    <mergeCell ref="M3:M4"/>
  </mergeCells>
  <pageMargins left="0.26" right="0.25" top="0.45" bottom="0.75" header="0.3" footer="0.3"/>
  <pageSetup orientation="portrait" horizontalDpi="0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5:K55"/>
  <sheetViews>
    <sheetView showGridLines="0" showRowColHeaders="0" rightToLeft="1" zoomScaleNormal="100" workbookViewId="0">
      <pane ySplit="9" topLeftCell="A10" activePane="bottomLeft" state="frozen"/>
      <selection pane="bottomLeft" activeCell="C3" sqref="C3"/>
    </sheetView>
  </sheetViews>
  <sheetFormatPr baseColWidth="10" defaultColWidth="8.83203125" defaultRowHeight="14" x14ac:dyDescent="0.15"/>
  <cols>
    <col min="1" max="1" width="14" customWidth="1"/>
    <col min="2" max="2" width="17.33203125" style="13" customWidth="1"/>
    <col min="3" max="3" width="12.6640625" style="13" customWidth="1"/>
    <col min="4" max="4" width="17.1640625" style="13" customWidth="1"/>
    <col min="5" max="5" width="12.6640625" style="13" customWidth="1"/>
    <col min="6" max="6" width="19.5" style="13" customWidth="1"/>
    <col min="7" max="7" width="12.6640625" style="13" customWidth="1"/>
    <col min="8" max="8" width="16.6640625" style="13" customWidth="1"/>
    <col min="9" max="9" width="14" style="13" customWidth="1"/>
    <col min="10" max="10" width="22.83203125" style="7" customWidth="1"/>
    <col min="11" max="11" width="14.1640625" customWidth="1"/>
  </cols>
  <sheetData>
    <row r="5" spans="1:10" s="21" customFormat="1" ht="23.25" customHeight="1" x14ac:dyDescent="0.2">
      <c r="A5" s="20"/>
      <c r="B5" s="29" t="str">
        <f>تسجيل!H5</f>
        <v>منير</v>
      </c>
      <c r="C5" s="25"/>
      <c r="D5" s="29" t="str">
        <f>تسجيل!H6</f>
        <v>محمد</v>
      </c>
      <c r="E5" s="25"/>
      <c r="F5" s="29" t="str">
        <f>تسجيل!H7</f>
        <v>ناجي</v>
      </c>
      <c r="G5" s="25"/>
      <c r="H5" s="29" t="str">
        <f>تسجيل!H8</f>
        <v>وسيم</v>
      </c>
      <c r="I5" s="13"/>
      <c r="J5" s="29" t="s">
        <v>34</v>
      </c>
    </row>
    <row r="6" spans="1:10" s="47" customFormat="1" ht="28.5" customHeight="1" x14ac:dyDescent="0.15">
      <c r="A6" s="47" t="s">
        <v>55</v>
      </c>
      <c r="B6" s="40">
        <f ca="1">SUMIF($B$10:$D$54,B5,D10:$D$54)-SUMIF('المصاريف-Expenses'!$K:$Z,'Advances-السلف'!B5,'المصاريف-Expenses'!$Z:$Z)-SUMIF(الإدارية!$I:$N,'Advances-السلف'!B5,الإدارية!$N:$N)</f>
        <v>675</v>
      </c>
      <c r="C6" s="41"/>
      <c r="D6" s="40">
        <f ca="1">SUMIF($B$10:$D$54,D5,$D10:F$54)-SUMIF('المصاريف-Expenses'!$K:$Z,'Advances-السلف'!D5,'المصاريف-Expenses'!$Z:$Z)-SUMIF(الإدارية!$I:$N,'Advances-السلف'!D5,الإدارية!$N:$N)</f>
        <v>0</v>
      </c>
      <c r="E6" s="41"/>
      <c r="F6" s="40">
        <f ca="1">SUMIF($B$10:$D$54,F5,$D10:H$54)-SUMIF('المصاريف-Expenses'!$K:$Z,'Advances-السلف'!F5,'المصاريف-Expenses'!$Z:$Z)-SUMIF(الإدارية!$I:$N,'Advances-السلف'!F5,الإدارية!$N:$N)</f>
        <v>0</v>
      </c>
      <c r="G6" s="41"/>
      <c r="H6" s="40">
        <f ca="1">SUMIF($B$10:$D$54,H5,$D10:K$54)-SUMIF('المصاريف-Expenses'!$K:$Z,'Advances-السلف'!H5,'المصاريف-Expenses'!$Z:$Z)-SUMIF(الإدارية!$I:$N,'Advances-السلف'!H5,الإدارية!$N:$N)</f>
        <v>0</v>
      </c>
      <c r="I6" s="14"/>
      <c r="J6" s="40">
        <f ca="1">SUM(B6:H6)</f>
        <v>675</v>
      </c>
    </row>
    <row r="7" spans="1:10" ht="28.5" customHeight="1" x14ac:dyDescent="0.15"/>
    <row r="8" spans="1:10" s="15" customFormat="1" ht="23.25" customHeight="1" x14ac:dyDescent="0.2">
      <c r="A8" s="68" t="s">
        <v>45</v>
      </c>
      <c r="B8" s="16"/>
      <c r="C8" s="16"/>
      <c r="D8" s="16"/>
      <c r="E8" s="16"/>
      <c r="F8" s="16"/>
      <c r="G8" s="16"/>
      <c r="H8" s="16"/>
      <c r="I8" s="13"/>
      <c r="J8" s="17"/>
    </row>
    <row r="9" spans="1:10" s="21" customFormat="1" ht="23.25" customHeight="1" x14ac:dyDescent="0.2">
      <c r="B9" s="28" t="s">
        <v>35</v>
      </c>
      <c r="C9" s="25"/>
      <c r="D9" s="28" t="s">
        <v>29</v>
      </c>
      <c r="E9" s="25"/>
      <c r="F9" s="28" t="s">
        <v>5</v>
      </c>
      <c r="G9" s="25"/>
      <c r="H9" s="28" t="s">
        <v>0</v>
      </c>
      <c r="I9" s="13"/>
      <c r="J9" s="28" t="s">
        <v>16</v>
      </c>
    </row>
    <row r="10" spans="1:10" s="15" customFormat="1" ht="30" customHeight="1" x14ac:dyDescent="0.2">
      <c r="B10" s="69" t="s">
        <v>26</v>
      </c>
      <c r="C10" s="53"/>
      <c r="D10" s="70">
        <v>1000</v>
      </c>
      <c r="E10" s="53"/>
      <c r="F10" s="52">
        <v>45292</v>
      </c>
      <c r="G10" s="53"/>
      <c r="H10" s="69" t="s">
        <v>17</v>
      </c>
      <c r="I10" s="71"/>
      <c r="J10" s="72" t="s">
        <v>90</v>
      </c>
    </row>
    <row r="11" spans="1:10" s="15" customFormat="1" ht="30" customHeight="1" x14ac:dyDescent="0.2">
      <c r="B11" s="69" t="s">
        <v>60</v>
      </c>
      <c r="C11" s="53"/>
      <c r="D11" s="70">
        <v>500</v>
      </c>
      <c r="E11" s="53"/>
      <c r="F11" s="52">
        <v>45324</v>
      </c>
      <c r="G11" s="53"/>
      <c r="H11" s="69" t="s">
        <v>17</v>
      </c>
      <c r="I11" s="71"/>
      <c r="J11" s="72"/>
    </row>
    <row r="12" spans="1:10" s="15" customFormat="1" ht="30" customHeight="1" x14ac:dyDescent="0.2">
      <c r="B12" s="69" t="s">
        <v>60</v>
      </c>
      <c r="C12" s="53"/>
      <c r="D12" s="70">
        <v>200</v>
      </c>
      <c r="E12" s="53"/>
      <c r="F12" s="52">
        <v>45355</v>
      </c>
      <c r="G12" s="53"/>
      <c r="H12" s="69" t="s">
        <v>17</v>
      </c>
      <c r="I12" s="71"/>
      <c r="J12" s="72"/>
    </row>
    <row r="13" spans="1:10" s="15" customFormat="1" ht="30" customHeight="1" x14ac:dyDescent="0.2">
      <c r="B13" s="69" t="s">
        <v>26</v>
      </c>
      <c r="C13" s="53"/>
      <c r="D13" s="70">
        <v>-950</v>
      </c>
      <c r="E13" s="53"/>
      <c r="F13" s="52">
        <v>45840</v>
      </c>
      <c r="G13" s="53"/>
      <c r="H13" s="69"/>
      <c r="I13" s="71"/>
      <c r="J13" s="72" t="s">
        <v>92</v>
      </c>
    </row>
    <row r="14" spans="1:10" s="15" customFormat="1" ht="30" customHeight="1" x14ac:dyDescent="0.2">
      <c r="B14" s="69"/>
      <c r="C14" s="53"/>
      <c r="D14" s="70"/>
      <c r="E14" s="53"/>
      <c r="F14" s="52"/>
      <c r="G14" s="53"/>
      <c r="H14" s="69"/>
      <c r="I14" s="71"/>
      <c r="J14" s="72"/>
    </row>
    <row r="15" spans="1:10" s="15" customFormat="1" ht="30" customHeight="1" x14ac:dyDescent="0.2">
      <c r="B15" s="69"/>
      <c r="C15" s="53"/>
      <c r="D15" s="70"/>
      <c r="E15" s="53"/>
      <c r="F15" s="52"/>
      <c r="G15" s="53"/>
      <c r="H15" s="69"/>
      <c r="I15" s="71"/>
      <c r="J15" s="72"/>
    </row>
    <row r="16" spans="1:10" s="15" customFormat="1" ht="30" customHeight="1" x14ac:dyDescent="0.2">
      <c r="B16" s="69"/>
      <c r="C16" s="53"/>
      <c r="D16" s="70"/>
      <c r="E16" s="53"/>
      <c r="F16" s="52"/>
      <c r="G16" s="53"/>
      <c r="H16" s="69"/>
      <c r="I16" s="71"/>
      <c r="J16" s="72"/>
    </row>
    <row r="17" spans="2:10" s="15" customFormat="1" ht="30" customHeight="1" x14ac:dyDescent="0.2">
      <c r="B17" s="69"/>
      <c r="C17" s="53"/>
      <c r="D17" s="70"/>
      <c r="E17" s="53"/>
      <c r="F17" s="52"/>
      <c r="G17" s="53"/>
      <c r="H17" s="69"/>
      <c r="I17" s="71"/>
      <c r="J17" s="72"/>
    </row>
    <row r="18" spans="2:10" s="15" customFormat="1" ht="30" customHeight="1" x14ac:dyDescent="0.2">
      <c r="B18" s="69"/>
      <c r="C18" s="53"/>
      <c r="D18" s="70"/>
      <c r="E18" s="53"/>
      <c r="F18" s="52"/>
      <c r="G18" s="53"/>
      <c r="H18" s="69"/>
      <c r="I18" s="71"/>
      <c r="J18" s="72"/>
    </row>
    <row r="19" spans="2:10" s="15" customFormat="1" ht="30" customHeight="1" x14ac:dyDescent="0.2">
      <c r="B19" s="69"/>
      <c r="C19" s="53"/>
      <c r="D19" s="70"/>
      <c r="E19" s="53"/>
      <c r="F19" s="52"/>
      <c r="G19" s="53"/>
      <c r="H19" s="69"/>
      <c r="I19" s="71"/>
      <c r="J19" s="72"/>
    </row>
    <row r="20" spans="2:10" s="15" customFormat="1" ht="30" customHeight="1" x14ac:dyDescent="0.2">
      <c r="B20" s="69"/>
      <c r="C20" s="53"/>
      <c r="D20" s="70"/>
      <c r="E20" s="53"/>
      <c r="F20" s="52"/>
      <c r="G20" s="53"/>
      <c r="H20" s="69"/>
      <c r="I20" s="71"/>
      <c r="J20" s="72"/>
    </row>
    <row r="21" spans="2:10" s="15" customFormat="1" ht="30" customHeight="1" x14ac:dyDescent="0.2">
      <c r="B21" s="69"/>
      <c r="C21" s="53"/>
      <c r="D21" s="70"/>
      <c r="E21" s="53"/>
      <c r="F21" s="52"/>
      <c r="G21" s="53"/>
      <c r="H21" s="69"/>
      <c r="I21" s="71"/>
      <c r="J21" s="72"/>
    </row>
    <row r="22" spans="2:10" s="15" customFormat="1" ht="30" customHeight="1" x14ac:dyDescent="0.2">
      <c r="B22" s="69"/>
      <c r="C22" s="53"/>
      <c r="D22" s="70"/>
      <c r="E22" s="53"/>
      <c r="F22" s="52"/>
      <c r="G22" s="53"/>
      <c r="H22" s="69"/>
      <c r="I22" s="71"/>
      <c r="J22" s="72"/>
    </row>
    <row r="23" spans="2:10" s="15" customFormat="1" ht="30" customHeight="1" x14ac:dyDescent="0.2">
      <c r="B23" s="69"/>
      <c r="C23" s="53"/>
      <c r="D23" s="70"/>
      <c r="E23" s="53"/>
      <c r="F23" s="52"/>
      <c r="G23" s="53"/>
      <c r="H23" s="69"/>
      <c r="I23" s="71"/>
      <c r="J23" s="72"/>
    </row>
    <row r="24" spans="2:10" s="15" customFormat="1" ht="30" customHeight="1" x14ac:dyDescent="0.2">
      <c r="B24" s="69"/>
      <c r="C24" s="53"/>
      <c r="D24" s="70"/>
      <c r="E24" s="53"/>
      <c r="F24" s="52"/>
      <c r="G24" s="53"/>
      <c r="H24" s="69"/>
      <c r="I24" s="71"/>
      <c r="J24" s="72"/>
    </row>
    <row r="25" spans="2:10" s="15" customFormat="1" ht="30" customHeight="1" x14ac:dyDescent="0.2">
      <c r="B25" s="69"/>
      <c r="C25" s="53"/>
      <c r="D25" s="70"/>
      <c r="E25" s="53"/>
      <c r="F25" s="52"/>
      <c r="G25" s="53"/>
      <c r="H25" s="69"/>
      <c r="I25" s="71"/>
      <c r="J25" s="72"/>
    </row>
    <row r="26" spans="2:10" s="15" customFormat="1" ht="30" customHeight="1" x14ac:dyDescent="0.2">
      <c r="B26" s="69"/>
      <c r="C26" s="53"/>
      <c r="D26" s="70"/>
      <c r="E26" s="53"/>
      <c r="F26" s="52"/>
      <c r="G26" s="53"/>
      <c r="H26" s="69"/>
      <c r="I26" s="71"/>
      <c r="J26" s="72"/>
    </row>
    <row r="27" spans="2:10" s="15" customFormat="1" ht="30" customHeight="1" x14ac:dyDescent="0.2">
      <c r="B27" s="69"/>
      <c r="C27" s="53"/>
      <c r="D27" s="70"/>
      <c r="E27" s="53"/>
      <c r="F27" s="52"/>
      <c r="G27" s="53"/>
      <c r="H27" s="69"/>
      <c r="I27" s="71"/>
      <c r="J27" s="72"/>
    </row>
    <row r="28" spans="2:10" s="15" customFormat="1" ht="30" customHeight="1" x14ac:dyDescent="0.2">
      <c r="B28" s="69"/>
      <c r="C28" s="53"/>
      <c r="D28" s="70"/>
      <c r="E28" s="53"/>
      <c r="F28" s="52"/>
      <c r="G28" s="53"/>
      <c r="H28" s="69"/>
      <c r="I28" s="71"/>
      <c r="J28" s="72"/>
    </row>
    <row r="29" spans="2:10" s="15" customFormat="1" ht="30" customHeight="1" x14ac:dyDescent="0.2">
      <c r="B29" s="69"/>
      <c r="C29" s="53"/>
      <c r="D29" s="70"/>
      <c r="E29" s="53"/>
      <c r="F29" s="52"/>
      <c r="G29" s="53"/>
      <c r="H29" s="69"/>
      <c r="I29" s="71"/>
      <c r="J29" s="72"/>
    </row>
    <row r="30" spans="2:10" s="15" customFormat="1" ht="30" customHeight="1" x14ac:dyDescent="0.2">
      <c r="B30" s="69"/>
      <c r="C30" s="53"/>
      <c r="D30" s="70"/>
      <c r="E30" s="53"/>
      <c r="F30" s="52"/>
      <c r="G30" s="53"/>
      <c r="H30" s="69"/>
      <c r="I30" s="71"/>
      <c r="J30" s="72"/>
    </row>
    <row r="31" spans="2:10" s="15" customFormat="1" ht="30" customHeight="1" x14ac:dyDescent="0.2">
      <c r="B31" s="69"/>
      <c r="C31" s="53"/>
      <c r="D31" s="70"/>
      <c r="E31" s="53"/>
      <c r="F31" s="52"/>
      <c r="G31" s="53"/>
      <c r="H31" s="69"/>
      <c r="I31" s="71"/>
      <c r="J31" s="72"/>
    </row>
    <row r="32" spans="2:10" s="15" customFormat="1" ht="30" customHeight="1" x14ac:dyDescent="0.2">
      <c r="B32" s="69"/>
      <c r="C32" s="53"/>
      <c r="D32" s="70"/>
      <c r="E32" s="53"/>
      <c r="F32" s="52"/>
      <c r="G32" s="53"/>
      <c r="H32" s="69"/>
      <c r="I32" s="71"/>
      <c r="J32" s="72"/>
    </row>
    <row r="33" spans="2:10" s="15" customFormat="1" ht="30" customHeight="1" x14ac:dyDescent="0.2">
      <c r="B33" s="69"/>
      <c r="C33" s="53"/>
      <c r="D33" s="70"/>
      <c r="E33" s="53"/>
      <c r="F33" s="52"/>
      <c r="G33" s="53"/>
      <c r="H33" s="69"/>
      <c r="I33" s="71"/>
      <c r="J33" s="72"/>
    </row>
    <row r="34" spans="2:10" s="15" customFormat="1" ht="30" customHeight="1" x14ac:dyDescent="0.2">
      <c r="B34" s="69"/>
      <c r="C34" s="53"/>
      <c r="D34" s="70"/>
      <c r="E34" s="53"/>
      <c r="F34" s="52"/>
      <c r="G34" s="53"/>
      <c r="H34" s="69"/>
      <c r="I34" s="71"/>
      <c r="J34" s="72"/>
    </row>
    <row r="35" spans="2:10" s="15" customFormat="1" ht="30" customHeight="1" x14ac:dyDescent="0.2">
      <c r="B35" s="69"/>
      <c r="C35" s="53"/>
      <c r="D35" s="70"/>
      <c r="E35" s="53"/>
      <c r="F35" s="52"/>
      <c r="G35" s="53"/>
      <c r="H35" s="69"/>
      <c r="I35" s="71"/>
      <c r="J35" s="72"/>
    </row>
    <row r="36" spans="2:10" s="15" customFormat="1" ht="30" customHeight="1" x14ac:dyDescent="0.2">
      <c r="B36" s="69"/>
      <c r="C36" s="53"/>
      <c r="D36" s="70"/>
      <c r="E36" s="53"/>
      <c r="F36" s="52"/>
      <c r="G36" s="53"/>
      <c r="H36" s="69"/>
      <c r="I36" s="71"/>
      <c r="J36" s="72"/>
    </row>
    <row r="37" spans="2:10" s="15" customFormat="1" ht="30" customHeight="1" x14ac:dyDescent="0.2">
      <c r="B37" s="69"/>
      <c r="C37" s="53"/>
      <c r="D37" s="70"/>
      <c r="E37" s="53"/>
      <c r="F37" s="52"/>
      <c r="G37" s="53"/>
      <c r="H37" s="69"/>
      <c r="I37" s="71"/>
      <c r="J37" s="72"/>
    </row>
    <row r="38" spans="2:10" s="15" customFormat="1" ht="30" customHeight="1" x14ac:dyDescent="0.2">
      <c r="B38" s="69"/>
      <c r="C38" s="53"/>
      <c r="D38" s="70"/>
      <c r="E38" s="53"/>
      <c r="F38" s="52"/>
      <c r="G38" s="53"/>
      <c r="H38" s="69"/>
      <c r="I38" s="71"/>
      <c r="J38" s="72"/>
    </row>
    <row r="39" spans="2:10" s="15" customFormat="1" ht="30" customHeight="1" x14ac:dyDescent="0.2">
      <c r="B39" s="69"/>
      <c r="C39" s="53"/>
      <c r="D39" s="70"/>
      <c r="E39" s="53"/>
      <c r="F39" s="52"/>
      <c r="G39" s="53"/>
      <c r="H39" s="69"/>
      <c r="I39" s="71"/>
      <c r="J39" s="72"/>
    </row>
    <row r="40" spans="2:10" s="15" customFormat="1" ht="30" customHeight="1" x14ac:dyDescent="0.2">
      <c r="B40" s="69"/>
      <c r="C40" s="53"/>
      <c r="D40" s="70"/>
      <c r="E40" s="53"/>
      <c r="F40" s="52"/>
      <c r="G40" s="53"/>
      <c r="H40" s="69"/>
      <c r="I40" s="71"/>
      <c r="J40" s="72"/>
    </row>
    <row r="41" spans="2:10" s="15" customFormat="1" ht="30" customHeight="1" x14ac:dyDescent="0.2">
      <c r="B41" s="69"/>
      <c r="C41" s="53"/>
      <c r="D41" s="70"/>
      <c r="E41" s="53"/>
      <c r="F41" s="52"/>
      <c r="G41" s="53"/>
      <c r="H41" s="69"/>
      <c r="I41" s="71"/>
      <c r="J41" s="72"/>
    </row>
    <row r="42" spans="2:10" s="15" customFormat="1" ht="30" customHeight="1" x14ac:dyDescent="0.2">
      <c r="B42" s="69"/>
      <c r="C42" s="53"/>
      <c r="D42" s="70"/>
      <c r="E42" s="53"/>
      <c r="F42" s="52"/>
      <c r="G42" s="53"/>
      <c r="H42" s="69"/>
      <c r="I42" s="71"/>
      <c r="J42" s="72"/>
    </row>
    <row r="43" spans="2:10" s="15" customFormat="1" ht="30" customHeight="1" x14ac:dyDescent="0.2">
      <c r="B43" s="69"/>
      <c r="C43" s="53"/>
      <c r="D43" s="70"/>
      <c r="E43" s="53"/>
      <c r="F43" s="52"/>
      <c r="G43" s="53"/>
      <c r="H43" s="69"/>
      <c r="I43" s="71"/>
      <c r="J43" s="72"/>
    </row>
    <row r="44" spans="2:10" s="15" customFormat="1" ht="30" customHeight="1" x14ac:dyDescent="0.2">
      <c r="B44" s="69"/>
      <c r="C44" s="53"/>
      <c r="D44" s="70"/>
      <c r="E44" s="53"/>
      <c r="F44" s="52"/>
      <c r="G44" s="53"/>
      <c r="H44" s="69"/>
      <c r="I44" s="71"/>
      <c r="J44" s="72"/>
    </row>
    <row r="45" spans="2:10" s="15" customFormat="1" ht="30" customHeight="1" x14ac:dyDescent="0.2">
      <c r="B45" s="69"/>
      <c r="C45" s="53"/>
      <c r="D45" s="70"/>
      <c r="E45" s="53"/>
      <c r="F45" s="52"/>
      <c r="G45" s="53"/>
      <c r="H45" s="69"/>
      <c r="I45" s="71"/>
      <c r="J45" s="72"/>
    </row>
    <row r="46" spans="2:10" s="15" customFormat="1" ht="30" customHeight="1" x14ac:dyDescent="0.2">
      <c r="B46" s="69"/>
      <c r="C46" s="53"/>
      <c r="D46" s="70"/>
      <c r="E46" s="53"/>
      <c r="F46" s="52"/>
      <c r="G46" s="53"/>
      <c r="H46" s="69"/>
      <c r="I46" s="71"/>
      <c r="J46" s="72"/>
    </row>
    <row r="47" spans="2:10" s="15" customFormat="1" ht="30" customHeight="1" x14ac:dyDescent="0.2">
      <c r="B47" s="69"/>
      <c r="C47" s="53"/>
      <c r="D47" s="70"/>
      <c r="E47" s="53"/>
      <c r="F47" s="52"/>
      <c r="G47" s="53"/>
      <c r="H47" s="69"/>
      <c r="I47" s="71"/>
      <c r="J47" s="72"/>
    </row>
    <row r="48" spans="2:10" s="15" customFormat="1" ht="30" customHeight="1" x14ac:dyDescent="0.2">
      <c r="B48" s="69"/>
      <c r="C48" s="53"/>
      <c r="D48" s="70"/>
      <c r="E48" s="53"/>
      <c r="F48" s="52"/>
      <c r="G48" s="53"/>
      <c r="H48" s="69"/>
      <c r="I48" s="71"/>
      <c r="J48" s="72"/>
    </row>
    <row r="49" spans="2:11" s="15" customFormat="1" ht="30" customHeight="1" x14ac:dyDescent="0.2">
      <c r="B49" s="69"/>
      <c r="C49" s="53"/>
      <c r="D49" s="70"/>
      <c r="E49" s="53"/>
      <c r="F49" s="52"/>
      <c r="G49" s="53"/>
      <c r="H49" s="69"/>
      <c r="I49" s="71"/>
      <c r="J49" s="72"/>
    </row>
    <row r="50" spans="2:11" s="15" customFormat="1" ht="30" customHeight="1" x14ac:dyDescent="0.2">
      <c r="B50" s="69"/>
      <c r="C50" s="53"/>
      <c r="D50" s="70"/>
      <c r="E50" s="53"/>
      <c r="F50" s="52"/>
      <c r="G50" s="53"/>
      <c r="H50" s="69"/>
      <c r="I50" s="71"/>
      <c r="J50" s="72"/>
    </row>
    <row r="51" spans="2:11" s="15" customFormat="1" ht="30" customHeight="1" x14ac:dyDescent="0.2">
      <c r="B51" s="69"/>
      <c r="C51" s="53"/>
      <c r="D51" s="70"/>
      <c r="E51" s="53"/>
      <c r="F51" s="52"/>
      <c r="G51" s="53"/>
      <c r="H51" s="69"/>
      <c r="I51" s="71"/>
      <c r="J51" s="72"/>
    </row>
    <row r="52" spans="2:11" s="15" customFormat="1" ht="30" customHeight="1" x14ac:dyDescent="0.2">
      <c r="B52" s="69"/>
      <c r="C52" s="53"/>
      <c r="D52" s="70"/>
      <c r="E52" s="53"/>
      <c r="F52" s="52"/>
      <c r="G52" s="53"/>
      <c r="H52" s="69"/>
      <c r="I52" s="71"/>
      <c r="J52" s="72"/>
    </row>
    <row r="53" spans="2:11" s="15" customFormat="1" ht="30" customHeight="1" x14ac:dyDescent="0.2">
      <c r="B53" s="69"/>
      <c r="C53" s="53"/>
      <c r="D53" s="70"/>
      <c r="E53" s="53"/>
      <c r="F53" s="52"/>
      <c r="G53" s="53"/>
      <c r="H53" s="69"/>
      <c r="I53" s="71"/>
      <c r="J53" s="72"/>
    </row>
    <row r="54" spans="2:11" s="15" customFormat="1" ht="30" customHeight="1" x14ac:dyDescent="0.2">
      <c r="B54" s="69"/>
      <c r="C54" s="53"/>
      <c r="D54" s="70"/>
      <c r="E54" s="53"/>
      <c r="F54" s="52"/>
      <c r="G54" s="53"/>
      <c r="H54" s="69"/>
      <c r="I54" s="71"/>
      <c r="J54" s="72"/>
    </row>
    <row r="55" spans="2:11" x14ac:dyDescent="0.15">
      <c r="B55" s="13" t="s">
        <v>14</v>
      </c>
      <c r="C55" s="13" t="s">
        <v>14</v>
      </c>
      <c r="D55" s="13" t="s">
        <v>14</v>
      </c>
      <c r="E55" s="13" t="s">
        <v>14</v>
      </c>
      <c r="F55" s="13" t="s">
        <v>14</v>
      </c>
      <c r="G55" s="13" t="s">
        <v>14</v>
      </c>
      <c r="H55" s="13" t="s">
        <v>14</v>
      </c>
      <c r="I55" s="7" t="s">
        <v>14</v>
      </c>
      <c r="J55" s="7" t="s">
        <v>14</v>
      </c>
      <c r="K55" t="s">
        <v>14</v>
      </c>
    </row>
  </sheetData>
  <sheetProtection algorithmName="SHA-512" hashValue="OumlAihhzjhhS8abhUkCyIQC70wejy3+tpwfnOYwzSKQVdrU2WU004GOhdhBRO1ha6G02nwICkxuF9vIZQwKVA==" saltValue="AU8CFiP38bKGRowM3GDKJA==" spinCount="100000" sheet="1" objects="1" scenarios="1"/>
  <dataValidations count="3">
    <dataValidation type="list" allowBlank="1" showInputMessage="1" showErrorMessage="1" sqref="H10:H54" xr:uid="{00000000-0002-0000-0700-000000000000}">
      <formula1>"نقدي,شيك,حوالة"</formula1>
    </dataValidation>
    <dataValidation type="list" allowBlank="1" showInputMessage="1" showErrorMessage="1" sqref="B10:B54" xr:uid="{00000000-0002-0000-0700-000001000000}">
      <formula1>Employees</formula1>
    </dataValidation>
    <dataValidation allowBlank="1" showInputMessage="1" showErrorMessage="1" prompt="ضع مبلغ السلفة هنا.._x000a_في حالة إغلاق السلفة ، ضع المبلغ الذي قمت باستلامه/باسترداده من الموظف بالقيمة السالبة مثال -750 " sqref="D10:D54" xr:uid="{84180190-B1FA-6740-8D89-D989D85DE74F}"/>
  </dataValidations>
  <pageMargins left="0.5" right="0.43" top="0.47" bottom="0.75" header="0.3" footer="0.3"/>
  <pageSetup scale="69" orientation="portrait" horizontalDpi="0" verticalDpi="0" r:id="rId1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S105"/>
  <sheetViews>
    <sheetView showGridLines="0" showRowColHeaders="0" rightToLeft="1" zoomScaleNormal="100" workbookViewId="0">
      <pane ySplit="7" topLeftCell="A8" activePane="bottomLeft" state="frozen"/>
      <selection pane="bottomLeft" activeCell="C3" sqref="C3"/>
    </sheetView>
  </sheetViews>
  <sheetFormatPr baseColWidth="10" defaultColWidth="8.83203125" defaultRowHeight="14" x14ac:dyDescent="0.15"/>
  <cols>
    <col min="1" max="1" width="6" style="5" customWidth="1"/>
    <col min="2" max="2" width="40.5" style="5" customWidth="1"/>
    <col min="3" max="3" width="1.5" style="5" customWidth="1"/>
    <col min="4" max="4" width="22.33203125" style="5" customWidth="1"/>
    <col min="5" max="5" width="1.5" style="5" customWidth="1"/>
    <col min="6" max="6" width="14.83203125" style="5" customWidth="1"/>
    <col min="7" max="7" width="1.5" style="5" customWidth="1"/>
    <col min="8" max="8" width="20.5" style="5" customWidth="1"/>
    <col min="9" max="9" width="1.5" style="5" customWidth="1"/>
    <col min="10" max="10" width="20.5" style="5" customWidth="1"/>
    <col min="11" max="11" width="2.1640625" style="5" customWidth="1"/>
    <col min="12" max="12" width="21.6640625" style="5" customWidth="1"/>
    <col min="13" max="13" width="3.33203125" style="5" customWidth="1"/>
    <col min="14" max="14" width="19.83203125" style="5" customWidth="1"/>
    <col min="15" max="15" width="16.1640625" style="5" customWidth="1"/>
    <col min="16" max="16" width="1.6640625" style="5" customWidth="1"/>
    <col min="17" max="17" width="8.83203125" style="5"/>
    <col min="18" max="18" width="7.6640625" style="5" customWidth="1"/>
    <col min="19" max="16384" width="8.83203125" style="5"/>
  </cols>
  <sheetData>
    <row r="2" spans="1:19" ht="18.75" customHeight="1" x14ac:dyDescent="0.15">
      <c r="N2" s="100" t="s">
        <v>36</v>
      </c>
      <c r="O2" s="102">
        <f>SUM(F8:F104)</f>
        <v>53300</v>
      </c>
      <c r="Q2" s="104" t="s">
        <v>12</v>
      </c>
      <c r="R2" s="105"/>
    </row>
    <row r="3" spans="1:19" ht="18.75" customHeight="1" x14ac:dyDescent="0.15">
      <c r="N3" s="101"/>
      <c r="O3" s="103"/>
      <c r="Q3" s="106"/>
      <c r="R3" s="107"/>
    </row>
    <row r="4" spans="1:19" ht="18.75" customHeight="1" x14ac:dyDescent="0.15">
      <c r="N4" s="100" t="s">
        <v>37</v>
      </c>
      <c r="O4" s="102">
        <f ca="1">SUM(D8:D104)</f>
        <v>5750</v>
      </c>
      <c r="Q4" s="106"/>
      <c r="R4" s="107"/>
    </row>
    <row r="5" spans="1:19" ht="18.75" customHeight="1" x14ac:dyDescent="0.15">
      <c r="N5" s="101"/>
      <c r="O5" s="103"/>
      <c r="Q5" s="108"/>
      <c r="R5" s="109"/>
    </row>
    <row r="6" spans="1:19" ht="23" customHeight="1" x14ac:dyDescent="0.2">
      <c r="B6" s="60" t="s">
        <v>1</v>
      </c>
      <c r="C6" s="35"/>
      <c r="D6" s="60" t="s">
        <v>10</v>
      </c>
      <c r="E6" s="35"/>
      <c r="F6" s="60" t="s">
        <v>11</v>
      </c>
      <c r="G6" s="35"/>
      <c r="H6" s="60" t="s">
        <v>53</v>
      </c>
      <c r="I6" s="35"/>
      <c r="J6" s="60" t="s">
        <v>22</v>
      </c>
      <c r="K6" s="32"/>
      <c r="L6" s="60" t="s">
        <v>48</v>
      </c>
      <c r="N6" s="100" t="s">
        <v>72</v>
      </c>
      <c r="O6" s="102">
        <f>SUM(الإدارية!F6:F200)</f>
        <v>4025</v>
      </c>
      <c r="Q6" s="98">
        <f ca="1">O2-O4-O6</f>
        <v>43525</v>
      </c>
      <c r="R6" s="99"/>
    </row>
    <row r="7" spans="1:19" ht="20.25" customHeight="1" x14ac:dyDescent="0.15">
      <c r="B7" s="61" t="str">
        <f>IF(تسجيل!B5="","",تسجيل!B5)</f>
        <v/>
      </c>
      <c r="D7" s="62" t="s">
        <v>32</v>
      </c>
      <c r="E7" s="63"/>
      <c r="F7" s="62" t="s">
        <v>31</v>
      </c>
      <c r="G7" s="63"/>
      <c r="H7" s="62" t="s">
        <v>30</v>
      </c>
      <c r="I7" s="63"/>
      <c r="J7" s="62" t="s">
        <v>81</v>
      </c>
      <c r="N7" s="101"/>
      <c r="O7" s="103"/>
      <c r="Q7" s="99"/>
      <c r="R7" s="99"/>
    </row>
    <row r="8" spans="1:19" ht="30" customHeight="1" x14ac:dyDescent="0.2">
      <c r="A8" s="6"/>
      <c r="B8" s="64" t="str">
        <f>IF(تسجيل!B6="","",تسجيل!B6)</f>
        <v>كراج أبو فلان - كاميرات</v>
      </c>
      <c r="C8" s="31"/>
      <c r="D8" s="65">
        <f ca="1">IF(B8="","",SUMIF('المصاريف-Expenses'!$C:$H,'المشاريع-Projects'!$B8,'المصاريف-Expenses'!$H:$H))</f>
        <v>500</v>
      </c>
      <c r="E8" s="31"/>
      <c r="F8" s="65">
        <f>IF(B8="","",VLOOKUP(B8,تسجيل!$B:$D,3,0))</f>
        <v>5000</v>
      </c>
      <c r="G8" s="31"/>
      <c r="H8" s="66">
        <f t="shared" ref="H8:H71" ca="1" si="0">IF(B8="","",F8-D8)</f>
        <v>4500</v>
      </c>
      <c r="I8" s="31"/>
      <c r="J8" s="66">
        <f ca="1">IF(B8="","",VLOOKUP(B8,'Receivables-المستحقات'!B:H,7,0))</f>
        <v>4200</v>
      </c>
      <c r="K8" s="47"/>
      <c r="L8" s="67" t="str">
        <f>IFERROR(VLOOKUP(B8,تسجيل!B:F,5,0),"")</f>
        <v>Done</v>
      </c>
      <c r="S8" s="37" t="str">
        <f ca="1">IF(SUM('المصاريف-Expenses'!H6:H201)-SUM(D7:D104)=0,"-","ERROR")</f>
        <v>-</v>
      </c>
    </row>
    <row r="9" spans="1:19" ht="30" customHeight="1" x14ac:dyDescent="0.15">
      <c r="B9" s="64" t="str">
        <f>IF(تسجيل!B7="","",تسجيل!B7)</f>
        <v>مطعم الصفدي - كاميرات</v>
      </c>
      <c r="C9" s="31"/>
      <c r="D9" s="65">
        <f ca="1">IF(B9="","",SUMIF('المصاريف-Expenses'!$C:$H,'المشاريع-Projects'!$B9,'المصاريف-Expenses'!$H:$H))</f>
        <v>2800</v>
      </c>
      <c r="E9" s="31"/>
      <c r="F9" s="65">
        <f>IF(B9="","",VLOOKUP(B9,تسجيل!$B:$D,3,0))</f>
        <v>12000</v>
      </c>
      <c r="G9" s="31"/>
      <c r="H9" s="66">
        <f t="shared" ca="1" si="0"/>
        <v>9200</v>
      </c>
      <c r="I9" s="31"/>
      <c r="J9" s="66">
        <f ca="1">IF(B9="","",VLOOKUP(B9,'Receivables-المستحقات'!B:H,7,0))</f>
        <v>12000</v>
      </c>
      <c r="K9" s="47"/>
      <c r="L9" s="67" t="str">
        <f>IFERROR(VLOOKUP(B9,تسجيل!B:F,5,0),"")</f>
        <v>مستمر</v>
      </c>
    </row>
    <row r="10" spans="1:19" ht="30" customHeight="1" x14ac:dyDescent="0.15">
      <c r="B10" s="64" t="str">
        <f>IF(تسجيل!B8="","",تسجيل!B8)</f>
        <v xml:space="preserve">المركز الطبي </v>
      </c>
      <c r="C10" s="31"/>
      <c r="D10" s="65">
        <f ca="1">IF(B10="","",SUMIF('المصاريف-Expenses'!$C:$H,'المشاريع-Projects'!$B10,'المصاريف-Expenses'!$H:$H))</f>
        <v>400</v>
      </c>
      <c r="E10" s="31"/>
      <c r="F10" s="65">
        <f>IF(B10="","",VLOOKUP(B10,تسجيل!$B:$D,3,0))</f>
        <v>3500</v>
      </c>
      <c r="G10" s="31"/>
      <c r="H10" s="66">
        <f t="shared" ca="1" si="0"/>
        <v>3100</v>
      </c>
      <c r="I10" s="31"/>
      <c r="J10" s="66">
        <f ca="1">IF(B10="","",VLOOKUP(B10,'Receivables-المستحقات'!B:H,7,0))</f>
        <v>3500</v>
      </c>
      <c r="K10" s="47"/>
      <c r="L10" s="67" t="str">
        <f>IFERROR(VLOOKUP(B10,تسجيل!B:F,5,0),"")</f>
        <v>Done</v>
      </c>
    </row>
    <row r="11" spans="1:19" ht="30" customHeight="1" x14ac:dyDescent="0.15">
      <c r="B11" s="64" t="str">
        <f>IF(تسجيل!B9="","",تسجيل!B9)</f>
        <v>بناية النهضة</v>
      </c>
      <c r="C11" s="31"/>
      <c r="D11" s="65">
        <f ca="1">IF(B11="","",SUMIF('المصاريف-Expenses'!$C:$H,'المشاريع-Projects'!$B11,'المصاريف-Expenses'!$H:$H))</f>
        <v>0</v>
      </c>
      <c r="E11" s="31"/>
      <c r="F11" s="65">
        <f>IF(B11="","",VLOOKUP(B11,تسجيل!$B:$D,3,0))</f>
        <v>1200</v>
      </c>
      <c r="G11" s="31"/>
      <c r="H11" s="66">
        <f t="shared" ca="1" si="0"/>
        <v>1200</v>
      </c>
      <c r="I11" s="31"/>
      <c r="J11" s="66">
        <f ca="1">IF(B11="","",VLOOKUP(B11,'Receivables-المستحقات'!B:H,7,0))</f>
        <v>1200</v>
      </c>
      <c r="K11" s="47"/>
      <c r="L11" s="67" t="str">
        <f>IFERROR(VLOOKUP(B11,تسجيل!B:F,5,0),"")</f>
        <v>مستمر</v>
      </c>
    </row>
    <row r="12" spans="1:19" ht="30" customHeight="1" x14ac:dyDescent="0.15">
      <c r="B12" s="64" t="str">
        <f>IF(تسجيل!B10="","",تسجيل!B10)</f>
        <v>النور - فرع 1</v>
      </c>
      <c r="C12" s="31"/>
      <c r="D12" s="65">
        <f ca="1">IF(B12="","",SUMIF('المصاريف-Expenses'!$C:$H,'المشاريع-Projects'!$B12,'المصاريف-Expenses'!$H:$H))</f>
        <v>50</v>
      </c>
      <c r="E12" s="31"/>
      <c r="F12" s="65">
        <f>IF(B12="","",VLOOKUP(B12,تسجيل!$B:$D,3,0))</f>
        <v>4000</v>
      </c>
      <c r="G12" s="31"/>
      <c r="H12" s="66">
        <f t="shared" ca="1" si="0"/>
        <v>3950</v>
      </c>
      <c r="I12" s="31"/>
      <c r="J12" s="66">
        <f ca="1">IF(B12="","",VLOOKUP(B12,'Receivables-المستحقات'!B:H,7,0))</f>
        <v>3500</v>
      </c>
      <c r="K12" s="47"/>
      <c r="L12" s="67" t="str">
        <f>IFERROR(VLOOKUP(B12,تسجيل!B:F,5,0),"")</f>
        <v>Done</v>
      </c>
    </row>
    <row r="13" spans="1:19" ht="30" customHeight="1" x14ac:dyDescent="0.15">
      <c r="B13" s="64" t="str">
        <f>IF(تسجيل!B11="","",تسجيل!B11)</f>
        <v>النور - فرع 2</v>
      </c>
      <c r="C13" s="31"/>
      <c r="D13" s="65">
        <f ca="1">IF(B13="","",SUMIF('المصاريف-Expenses'!$C:$H,'المشاريع-Projects'!$B13,'المصاريف-Expenses'!$H:$H))</f>
        <v>0</v>
      </c>
      <c r="E13" s="31"/>
      <c r="F13" s="65">
        <f>IF(B13="","",VLOOKUP(B13,تسجيل!$B:$D,3,0))</f>
        <v>2500</v>
      </c>
      <c r="G13" s="31"/>
      <c r="H13" s="66">
        <f t="shared" ca="1" si="0"/>
        <v>2500</v>
      </c>
      <c r="I13" s="31"/>
      <c r="J13" s="66">
        <f ca="1">IF(B13="","",VLOOKUP(B13,'Receivables-المستحقات'!B:H,7,0))</f>
        <v>2500</v>
      </c>
      <c r="K13" s="47"/>
      <c r="L13" s="67" t="str">
        <f>IFERROR(VLOOKUP(B13,تسجيل!B:F,5,0),"")</f>
        <v>مستمر</v>
      </c>
    </row>
    <row r="14" spans="1:19" ht="30" customHeight="1" x14ac:dyDescent="0.15">
      <c r="B14" s="64" t="str">
        <f>IF(تسجيل!B12="","",تسجيل!B12)</f>
        <v>فيلا أبو فلان - العين</v>
      </c>
      <c r="C14" s="31"/>
      <c r="D14" s="65">
        <f ca="1">IF(B14="","",SUMIF('المصاريف-Expenses'!$C:$H,'المشاريع-Projects'!$B14,'المصاريف-Expenses'!$H:$H))</f>
        <v>0</v>
      </c>
      <c r="E14" s="31"/>
      <c r="F14" s="65">
        <f>IF(B14="","",VLOOKUP(B14,تسجيل!$B:$D,3,0))</f>
        <v>8000</v>
      </c>
      <c r="G14" s="31"/>
      <c r="H14" s="66">
        <f t="shared" ca="1" si="0"/>
        <v>8000</v>
      </c>
      <c r="I14" s="31"/>
      <c r="J14" s="66">
        <f ca="1">IF(B14="","",VLOOKUP(B14,'Receivables-المستحقات'!B:H,7,0))</f>
        <v>8000</v>
      </c>
      <c r="K14" s="47"/>
      <c r="L14" s="67" t="str">
        <f>IFERROR(VLOOKUP(B14,تسجيل!B:F,5,0),"")</f>
        <v>مستمر</v>
      </c>
    </row>
    <row r="15" spans="1:19" ht="30" customHeight="1" x14ac:dyDescent="0.15">
      <c r="B15" s="64" t="str">
        <f>IF(تسجيل!B13="","",تسجيل!B13)</f>
        <v>كراج س - صناعية العين</v>
      </c>
      <c r="C15" s="31"/>
      <c r="D15" s="65">
        <f ca="1">IF(B15="","",SUMIF('المصاريف-Expenses'!$C:$H,'المشاريع-Projects'!$B15,'المصاريف-Expenses'!$H:$H))</f>
        <v>0</v>
      </c>
      <c r="E15" s="31"/>
      <c r="F15" s="65">
        <f>IF(B15="","",VLOOKUP(B15,تسجيل!$B:$D,3,0))</f>
        <v>4300</v>
      </c>
      <c r="G15" s="31"/>
      <c r="H15" s="66">
        <f t="shared" ca="1" si="0"/>
        <v>4300</v>
      </c>
      <c r="I15" s="31"/>
      <c r="J15" s="66">
        <f ca="1">IF(B15="","",VLOOKUP(B15,'Receivables-المستحقات'!B:H,7,0))</f>
        <v>4300</v>
      </c>
      <c r="K15" s="47"/>
      <c r="L15" s="67" t="str">
        <f>IFERROR(VLOOKUP(B15,تسجيل!B:F,5,0),"")</f>
        <v>Done</v>
      </c>
    </row>
    <row r="16" spans="1:19" ht="30" customHeight="1" x14ac:dyDescent="0.15">
      <c r="B16" s="64" t="str">
        <f>IF(تسجيل!B14="","",تسجيل!B14)</f>
        <v>تجديد فيلا الآنسة ميمي</v>
      </c>
      <c r="C16" s="31"/>
      <c r="D16" s="65">
        <f ca="1">IF(B16="","",SUMIF('المصاريف-Expenses'!$C:$H,'المشاريع-Projects'!$B16,'المصاريف-Expenses'!$H:$H))</f>
        <v>2000</v>
      </c>
      <c r="E16" s="31"/>
      <c r="F16" s="65">
        <f>IF(B16="","",VLOOKUP(B16,تسجيل!$B:$D,3,0))</f>
        <v>12000</v>
      </c>
      <c r="G16" s="31"/>
      <c r="H16" s="66">
        <f t="shared" ca="1" si="0"/>
        <v>10000</v>
      </c>
      <c r="I16" s="31"/>
      <c r="J16" s="66">
        <f ca="1">IF(B16="","",VLOOKUP(B16,'Receivables-المستحقات'!B:H,7,0))</f>
        <v>12000</v>
      </c>
      <c r="K16" s="47"/>
      <c r="L16" s="67" t="str">
        <f>IFERROR(VLOOKUP(B16,تسجيل!B:F,5,0),"")</f>
        <v>مستمر</v>
      </c>
    </row>
    <row r="17" spans="2:12" ht="30" customHeight="1" x14ac:dyDescent="0.15">
      <c r="B17" s="64" t="str">
        <f>IF(تسجيل!B15="","",تسجيل!B15)</f>
        <v>كراج س - صناعية العين  - تركيب أبواب جديدة</v>
      </c>
      <c r="C17" s="31"/>
      <c r="D17" s="65">
        <f ca="1">IF(B17="","",SUMIF('المصاريف-Expenses'!$C:$H,'المشاريع-Projects'!$B17,'المصاريف-Expenses'!$H:$H))</f>
        <v>0</v>
      </c>
      <c r="E17" s="31"/>
      <c r="F17" s="65">
        <f>IF(B17="","",VLOOKUP(B17,تسجيل!$B:$D,3,0))</f>
        <v>800</v>
      </c>
      <c r="G17" s="31"/>
      <c r="H17" s="66">
        <f t="shared" ca="1" si="0"/>
        <v>800</v>
      </c>
      <c r="I17" s="31"/>
      <c r="J17" s="66">
        <f ca="1">IF(B17="","",VLOOKUP(B17,'Receivables-المستحقات'!B:H,7,0))</f>
        <v>800</v>
      </c>
      <c r="K17" s="47"/>
      <c r="L17" s="67" t="str">
        <f>IFERROR(VLOOKUP(B17,تسجيل!B:F,5,0),"")</f>
        <v>مستمر</v>
      </c>
    </row>
    <row r="18" spans="2:12" ht="30" customHeight="1" x14ac:dyDescent="0.15">
      <c r="B18" s="64" t="str">
        <f>IF(تسجيل!B16="","",تسجيل!B16)</f>
        <v/>
      </c>
      <c r="C18" s="31"/>
      <c r="D18" s="65" t="str">
        <f>IF(B18="","",SUMIF('المصاريف-Expenses'!$C:$H,'المشاريع-Projects'!$B18,'المصاريف-Expenses'!$H:$H))</f>
        <v/>
      </c>
      <c r="E18" s="31"/>
      <c r="F18" s="65" t="str">
        <f>IF(B18="","",VLOOKUP(B18,تسجيل!$B:$D,3,0))</f>
        <v/>
      </c>
      <c r="G18" s="31"/>
      <c r="H18" s="66" t="str">
        <f t="shared" si="0"/>
        <v/>
      </c>
      <c r="I18" s="31"/>
      <c r="J18" s="66" t="str">
        <f>IF(B18="","",VLOOKUP(B18,'Receivables-المستحقات'!B:H,7,0))</f>
        <v/>
      </c>
      <c r="K18" s="47"/>
      <c r="L18" s="67" t="str">
        <f>IFERROR(VLOOKUP(B18,تسجيل!B:F,5,0),"")</f>
        <v/>
      </c>
    </row>
    <row r="19" spans="2:12" ht="30" customHeight="1" x14ac:dyDescent="0.15">
      <c r="B19" s="64" t="str">
        <f>IF(تسجيل!B17="","",تسجيل!B17)</f>
        <v/>
      </c>
      <c r="C19" s="31"/>
      <c r="D19" s="65" t="str">
        <f>IF(B19="","",SUMIF('المصاريف-Expenses'!$C:$H,'المشاريع-Projects'!$B19,'المصاريف-Expenses'!$H:$H))</f>
        <v/>
      </c>
      <c r="E19" s="31"/>
      <c r="F19" s="65" t="str">
        <f>IF(B19="","",VLOOKUP(B19,تسجيل!$B:$D,3,0))</f>
        <v/>
      </c>
      <c r="G19" s="31"/>
      <c r="H19" s="66" t="str">
        <f t="shared" si="0"/>
        <v/>
      </c>
      <c r="I19" s="31"/>
      <c r="J19" s="66" t="str">
        <f>IF(B19="","",VLOOKUP(B19,'Receivables-المستحقات'!B:H,7,0))</f>
        <v/>
      </c>
      <c r="K19" s="47"/>
      <c r="L19" s="67" t="str">
        <f>IFERROR(VLOOKUP(B19,تسجيل!B:F,5,0),"")</f>
        <v/>
      </c>
    </row>
    <row r="20" spans="2:12" ht="30" customHeight="1" x14ac:dyDescent="0.15">
      <c r="B20" s="64" t="str">
        <f>IF(تسجيل!B18="","",تسجيل!B18)</f>
        <v/>
      </c>
      <c r="C20" s="31"/>
      <c r="D20" s="65" t="str">
        <f>IF(B20="","",SUMIF('المصاريف-Expenses'!$C:$H,'المشاريع-Projects'!$B20,'المصاريف-Expenses'!$H:$H))</f>
        <v/>
      </c>
      <c r="E20" s="31"/>
      <c r="F20" s="65" t="str">
        <f>IF(B20="","",VLOOKUP(B20,تسجيل!$B:$D,3,0))</f>
        <v/>
      </c>
      <c r="G20" s="31"/>
      <c r="H20" s="66" t="str">
        <f t="shared" si="0"/>
        <v/>
      </c>
      <c r="I20" s="31"/>
      <c r="J20" s="66" t="str">
        <f>IF(B20="","",VLOOKUP(B20,'Receivables-المستحقات'!B:H,7,0))</f>
        <v/>
      </c>
      <c r="K20" s="47"/>
      <c r="L20" s="67" t="str">
        <f>IFERROR(VLOOKUP(B20,تسجيل!B:F,5,0),"")</f>
        <v/>
      </c>
    </row>
    <row r="21" spans="2:12" ht="30" customHeight="1" x14ac:dyDescent="0.15">
      <c r="B21" s="64" t="str">
        <f>IF(تسجيل!B19="","",تسجيل!B19)</f>
        <v/>
      </c>
      <c r="C21" s="31"/>
      <c r="D21" s="65" t="str">
        <f>IF(B21="","",SUMIF('المصاريف-Expenses'!$C:$H,'المشاريع-Projects'!$B21,'المصاريف-Expenses'!$H:$H))</f>
        <v/>
      </c>
      <c r="E21" s="31"/>
      <c r="F21" s="65" t="str">
        <f>IF(B21="","",VLOOKUP(B21,تسجيل!$B:$D,3,0))</f>
        <v/>
      </c>
      <c r="G21" s="31"/>
      <c r="H21" s="66" t="str">
        <f t="shared" si="0"/>
        <v/>
      </c>
      <c r="I21" s="31"/>
      <c r="J21" s="66" t="str">
        <f>IF(B21="","",VLOOKUP(B21,'Receivables-المستحقات'!B:H,7,0))</f>
        <v/>
      </c>
      <c r="K21" s="47"/>
      <c r="L21" s="67" t="str">
        <f>IFERROR(VLOOKUP(B21,تسجيل!B:F,5,0),"")</f>
        <v/>
      </c>
    </row>
    <row r="22" spans="2:12" ht="30" customHeight="1" x14ac:dyDescent="0.15">
      <c r="B22" s="64" t="str">
        <f>IF(تسجيل!B20="","",تسجيل!B20)</f>
        <v/>
      </c>
      <c r="C22" s="31"/>
      <c r="D22" s="65" t="str">
        <f>IF(B22="","",SUMIF('المصاريف-Expenses'!$C:$H,'المشاريع-Projects'!$B22,'المصاريف-Expenses'!$H:$H))</f>
        <v/>
      </c>
      <c r="E22" s="31"/>
      <c r="F22" s="65" t="str">
        <f>IF(B22="","",VLOOKUP(B22,تسجيل!$B:$D,3,0))</f>
        <v/>
      </c>
      <c r="G22" s="31"/>
      <c r="H22" s="66" t="str">
        <f t="shared" si="0"/>
        <v/>
      </c>
      <c r="I22" s="31"/>
      <c r="J22" s="66" t="str">
        <f>IF(B22="","",VLOOKUP(B22,'Receivables-المستحقات'!B:H,7,0))</f>
        <v/>
      </c>
      <c r="K22" s="47"/>
      <c r="L22" s="67" t="str">
        <f>IFERROR(VLOOKUP(B22,تسجيل!B:F,5,0),"")</f>
        <v/>
      </c>
    </row>
    <row r="23" spans="2:12" ht="30" customHeight="1" x14ac:dyDescent="0.15">
      <c r="B23" s="64" t="str">
        <f>IF(تسجيل!B21="","",تسجيل!B21)</f>
        <v/>
      </c>
      <c r="C23" s="31"/>
      <c r="D23" s="65" t="str">
        <f>IF(B23="","",SUMIF('المصاريف-Expenses'!$C:$H,'المشاريع-Projects'!$B23,'المصاريف-Expenses'!$H:$H))</f>
        <v/>
      </c>
      <c r="E23" s="31"/>
      <c r="F23" s="65" t="str">
        <f>IF(B23="","",VLOOKUP(B23,تسجيل!$B:$D,3,0))</f>
        <v/>
      </c>
      <c r="G23" s="31"/>
      <c r="H23" s="66" t="str">
        <f t="shared" si="0"/>
        <v/>
      </c>
      <c r="I23" s="31"/>
      <c r="J23" s="66" t="str">
        <f>IF(B23="","",VLOOKUP(B23,'Receivables-المستحقات'!B:H,7,0))</f>
        <v/>
      </c>
      <c r="K23" s="47"/>
      <c r="L23" s="67" t="str">
        <f>IFERROR(VLOOKUP(B23,تسجيل!B:F,5,0),"")</f>
        <v/>
      </c>
    </row>
    <row r="24" spans="2:12" ht="30" customHeight="1" x14ac:dyDescent="0.15">
      <c r="B24" s="64" t="str">
        <f>IF(تسجيل!B22="","",تسجيل!B22)</f>
        <v/>
      </c>
      <c r="C24" s="31"/>
      <c r="D24" s="65" t="str">
        <f>IF(B24="","",SUMIF('المصاريف-Expenses'!$C:$H,'المشاريع-Projects'!$B24,'المصاريف-Expenses'!$H:$H))</f>
        <v/>
      </c>
      <c r="E24" s="31"/>
      <c r="F24" s="65" t="str">
        <f>IF(B24="","",VLOOKUP(B24,تسجيل!$B:$D,3,0))</f>
        <v/>
      </c>
      <c r="G24" s="31"/>
      <c r="H24" s="66" t="str">
        <f t="shared" si="0"/>
        <v/>
      </c>
      <c r="I24" s="31"/>
      <c r="J24" s="66" t="str">
        <f>IF(B24="","",VLOOKUP(B24,'Receivables-المستحقات'!B:H,7,0))</f>
        <v/>
      </c>
      <c r="K24" s="47"/>
      <c r="L24" s="67" t="str">
        <f>IFERROR(VLOOKUP(B24,تسجيل!B:F,5,0),"")</f>
        <v/>
      </c>
    </row>
    <row r="25" spans="2:12" ht="30" customHeight="1" x14ac:dyDescent="0.15">
      <c r="B25" s="64" t="str">
        <f>IF(تسجيل!B23="","",تسجيل!B23)</f>
        <v/>
      </c>
      <c r="C25" s="31"/>
      <c r="D25" s="65" t="str">
        <f>IF(B25="","",SUMIF('المصاريف-Expenses'!$C:$H,'المشاريع-Projects'!$B25,'المصاريف-Expenses'!$H:$H))</f>
        <v/>
      </c>
      <c r="E25" s="31"/>
      <c r="F25" s="65" t="str">
        <f>IF(B25="","",VLOOKUP(B25,تسجيل!$B:$D,3,0))</f>
        <v/>
      </c>
      <c r="G25" s="31"/>
      <c r="H25" s="66" t="str">
        <f t="shared" si="0"/>
        <v/>
      </c>
      <c r="I25" s="31"/>
      <c r="J25" s="66" t="str">
        <f>IF(B25="","",VLOOKUP(B25,'Receivables-المستحقات'!B:H,7,0))</f>
        <v/>
      </c>
      <c r="K25" s="47"/>
      <c r="L25" s="67" t="str">
        <f>IFERROR(VLOOKUP(B25,تسجيل!B:F,5,0),"")</f>
        <v/>
      </c>
    </row>
    <row r="26" spans="2:12" ht="30" customHeight="1" x14ac:dyDescent="0.15">
      <c r="B26" s="64" t="str">
        <f>IF(تسجيل!B24="","",تسجيل!B24)</f>
        <v/>
      </c>
      <c r="C26" s="31"/>
      <c r="D26" s="65" t="str">
        <f>IF(B26="","",SUMIF('المصاريف-Expenses'!$C:$H,'المشاريع-Projects'!$B26,'المصاريف-Expenses'!$H:$H))</f>
        <v/>
      </c>
      <c r="E26" s="31"/>
      <c r="F26" s="65" t="str">
        <f>IF(B26="","",VLOOKUP(B26,تسجيل!$B:$D,3,0))</f>
        <v/>
      </c>
      <c r="G26" s="31"/>
      <c r="H26" s="66" t="str">
        <f t="shared" si="0"/>
        <v/>
      </c>
      <c r="I26" s="31"/>
      <c r="J26" s="66" t="str">
        <f>IF(B26="","",VLOOKUP(B26,'Receivables-المستحقات'!B:H,7,0))</f>
        <v/>
      </c>
      <c r="K26" s="47"/>
      <c r="L26" s="67" t="str">
        <f>IFERROR(VLOOKUP(B26,تسجيل!B:F,5,0),"")</f>
        <v/>
      </c>
    </row>
    <row r="27" spans="2:12" ht="30" customHeight="1" x14ac:dyDescent="0.15">
      <c r="B27" s="64" t="str">
        <f>IF(تسجيل!B25="","",تسجيل!B25)</f>
        <v/>
      </c>
      <c r="C27" s="31"/>
      <c r="D27" s="65" t="str">
        <f>IF(B27="","",SUMIF('المصاريف-Expenses'!$C:$H,'المشاريع-Projects'!$B27,'المصاريف-Expenses'!$H:$H))</f>
        <v/>
      </c>
      <c r="E27" s="31"/>
      <c r="F27" s="65" t="str">
        <f>IF(B27="","",VLOOKUP(B27,تسجيل!$B:$D,3,0))</f>
        <v/>
      </c>
      <c r="G27" s="31"/>
      <c r="H27" s="66" t="str">
        <f t="shared" si="0"/>
        <v/>
      </c>
      <c r="I27" s="31"/>
      <c r="J27" s="66" t="str">
        <f>IF(B27="","",VLOOKUP(B27,'Receivables-المستحقات'!B:H,7,0))</f>
        <v/>
      </c>
      <c r="K27" s="47"/>
      <c r="L27" s="67" t="str">
        <f>IFERROR(VLOOKUP(B27,تسجيل!B:F,5,0),"")</f>
        <v/>
      </c>
    </row>
    <row r="28" spans="2:12" ht="30" customHeight="1" x14ac:dyDescent="0.15">
      <c r="B28" s="64" t="str">
        <f>IF(تسجيل!B26="","",تسجيل!B26)</f>
        <v/>
      </c>
      <c r="C28" s="31"/>
      <c r="D28" s="65" t="str">
        <f>IF(B28="","",SUMIF('المصاريف-Expenses'!$C:$H,'المشاريع-Projects'!$B28,'المصاريف-Expenses'!$H:$H))</f>
        <v/>
      </c>
      <c r="E28" s="31"/>
      <c r="F28" s="65" t="str">
        <f>IF(B28="","",VLOOKUP(B28,تسجيل!$B:$D,3,0))</f>
        <v/>
      </c>
      <c r="G28" s="31"/>
      <c r="H28" s="66" t="str">
        <f t="shared" si="0"/>
        <v/>
      </c>
      <c r="I28" s="31"/>
      <c r="J28" s="66" t="str">
        <f>IF(B28="","",VLOOKUP(B28,'Receivables-المستحقات'!B:H,7,0))</f>
        <v/>
      </c>
      <c r="K28" s="47"/>
      <c r="L28" s="67" t="str">
        <f>IFERROR(VLOOKUP(B28,تسجيل!B:F,5,0),"")</f>
        <v/>
      </c>
    </row>
    <row r="29" spans="2:12" ht="30" customHeight="1" x14ac:dyDescent="0.15">
      <c r="B29" s="64" t="str">
        <f>IF(تسجيل!B27="","",تسجيل!B27)</f>
        <v/>
      </c>
      <c r="C29" s="31"/>
      <c r="D29" s="65" t="str">
        <f>IF(B29="","",SUMIF('المصاريف-Expenses'!$C:$H,'المشاريع-Projects'!$B29,'المصاريف-Expenses'!$H:$H))</f>
        <v/>
      </c>
      <c r="E29" s="31"/>
      <c r="F29" s="65" t="str">
        <f>IF(B29="","",VLOOKUP(B29,تسجيل!$B:$D,3,0))</f>
        <v/>
      </c>
      <c r="G29" s="31"/>
      <c r="H29" s="66" t="str">
        <f t="shared" si="0"/>
        <v/>
      </c>
      <c r="I29" s="31"/>
      <c r="J29" s="66" t="str">
        <f>IF(B29="","",VLOOKUP(B29,'Receivables-المستحقات'!B:H,7,0))</f>
        <v/>
      </c>
      <c r="K29" s="47"/>
      <c r="L29" s="67" t="str">
        <f>IFERROR(VLOOKUP(B29,تسجيل!B:F,5,0),"")</f>
        <v/>
      </c>
    </row>
    <row r="30" spans="2:12" ht="30" customHeight="1" x14ac:dyDescent="0.15">
      <c r="B30" s="64" t="str">
        <f>IF(تسجيل!B28="","",تسجيل!B28)</f>
        <v/>
      </c>
      <c r="C30" s="31"/>
      <c r="D30" s="65" t="str">
        <f>IF(B30="","",SUMIF('المصاريف-Expenses'!$C:$H,'المشاريع-Projects'!$B30,'المصاريف-Expenses'!$H:$H))</f>
        <v/>
      </c>
      <c r="E30" s="31"/>
      <c r="F30" s="65" t="str">
        <f>IF(B30="","",VLOOKUP(B30,تسجيل!$B:$D,3,0))</f>
        <v/>
      </c>
      <c r="G30" s="31"/>
      <c r="H30" s="66" t="str">
        <f t="shared" si="0"/>
        <v/>
      </c>
      <c r="I30" s="31"/>
      <c r="J30" s="66" t="str">
        <f>IF(B30="","",VLOOKUP(B30,'Receivables-المستحقات'!B:H,7,0))</f>
        <v/>
      </c>
      <c r="K30" s="47"/>
      <c r="L30" s="67" t="str">
        <f>IFERROR(VLOOKUP(B30,تسجيل!B:F,5,0),"")</f>
        <v/>
      </c>
    </row>
    <row r="31" spans="2:12" ht="30" customHeight="1" x14ac:dyDescent="0.15">
      <c r="B31" s="64" t="str">
        <f>IF(تسجيل!B29="","",تسجيل!B29)</f>
        <v/>
      </c>
      <c r="C31" s="31"/>
      <c r="D31" s="65" t="str">
        <f>IF(B31="","",SUMIF('المصاريف-Expenses'!$C:$H,'المشاريع-Projects'!$B31,'المصاريف-Expenses'!$H:$H))</f>
        <v/>
      </c>
      <c r="E31" s="31"/>
      <c r="F31" s="65" t="str">
        <f>IF(B31="","",VLOOKUP(B31,تسجيل!$B:$D,3,0))</f>
        <v/>
      </c>
      <c r="G31" s="31"/>
      <c r="H31" s="66" t="str">
        <f t="shared" si="0"/>
        <v/>
      </c>
      <c r="I31" s="31"/>
      <c r="J31" s="66" t="str">
        <f>IF(B31="","",VLOOKUP(B31,'Receivables-المستحقات'!B:H,7,0))</f>
        <v/>
      </c>
      <c r="K31" s="47"/>
      <c r="L31" s="67" t="str">
        <f>IFERROR(VLOOKUP(B31,تسجيل!B:F,5,0),"")</f>
        <v/>
      </c>
    </row>
    <row r="32" spans="2:12" ht="30" customHeight="1" x14ac:dyDescent="0.15">
      <c r="B32" s="64" t="str">
        <f>IF(تسجيل!B30="","",تسجيل!B30)</f>
        <v/>
      </c>
      <c r="C32" s="31"/>
      <c r="D32" s="65" t="str">
        <f>IF(B32="","",SUMIF('المصاريف-Expenses'!$C:$H,'المشاريع-Projects'!$B32,'المصاريف-Expenses'!$H:$H))</f>
        <v/>
      </c>
      <c r="E32" s="31"/>
      <c r="F32" s="65" t="str">
        <f>IF(B32="","",VLOOKUP(B32,تسجيل!$B:$D,3,0))</f>
        <v/>
      </c>
      <c r="G32" s="31"/>
      <c r="H32" s="66" t="str">
        <f t="shared" si="0"/>
        <v/>
      </c>
      <c r="I32" s="31"/>
      <c r="J32" s="66" t="str">
        <f>IF(B32="","",VLOOKUP(B32,'Receivables-المستحقات'!B:H,7,0))</f>
        <v/>
      </c>
      <c r="K32" s="47"/>
      <c r="L32" s="67" t="str">
        <f>IFERROR(VLOOKUP(B32,تسجيل!B:F,5,0),"")</f>
        <v/>
      </c>
    </row>
    <row r="33" spans="2:12" ht="30" customHeight="1" x14ac:dyDescent="0.15">
      <c r="B33" s="64" t="str">
        <f>IF(تسجيل!B31="","",تسجيل!B31)</f>
        <v/>
      </c>
      <c r="C33" s="31"/>
      <c r="D33" s="65" t="str">
        <f>IF(B33="","",SUMIF('المصاريف-Expenses'!$C:$H,'المشاريع-Projects'!$B33,'المصاريف-Expenses'!$H:$H))</f>
        <v/>
      </c>
      <c r="E33" s="31"/>
      <c r="F33" s="65" t="str">
        <f>IF(B33="","",VLOOKUP(B33,تسجيل!$B:$D,3,0))</f>
        <v/>
      </c>
      <c r="G33" s="31"/>
      <c r="H33" s="66" t="str">
        <f t="shared" si="0"/>
        <v/>
      </c>
      <c r="I33" s="31"/>
      <c r="J33" s="66" t="str">
        <f>IF(B33="","",VLOOKUP(B33,'Receivables-المستحقات'!B:H,7,0))</f>
        <v/>
      </c>
      <c r="K33" s="47"/>
      <c r="L33" s="67" t="str">
        <f>IFERROR(VLOOKUP(B33,تسجيل!B:F,5,0),"")</f>
        <v/>
      </c>
    </row>
    <row r="34" spans="2:12" ht="30" customHeight="1" x14ac:dyDescent="0.15">
      <c r="B34" s="64" t="str">
        <f>IF(تسجيل!B32="","",تسجيل!B32)</f>
        <v/>
      </c>
      <c r="C34" s="31"/>
      <c r="D34" s="65" t="str">
        <f>IF(B34="","",SUMIF('المصاريف-Expenses'!$C:$H,'المشاريع-Projects'!$B34,'المصاريف-Expenses'!$H:$H))</f>
        <v/>
      </c>
      <c r="E34" s="31"/>
      <c r="F34" s="65" t="str">
        <f>IF(B34="","",VLOOKUP(B34,تسجيل!$B:$D,3,0))</f>
        <v/>
      </c>
      <c r="G34" s="31"/>
      <c r="H34" s="66" t="str">
        <f t="shared" si="0"/>
        <v/>
      </c>
      <c r="I34" s="31"/>
      <c r="J34" s="66" t="str">
        <f>IF(B34="","",VLOOKUP(B34,'Receivables-المستحقات'!B:H,7,0))</f>
        <v/>
      </c>
      <c r="K34" s="47"/>
      <c r="L34" s="67" t="str">
        <f>IFERROR(VLOOKUP(B34,تسجيل!B:F,5,0),"")</f>
        <v/>
      </c>
    </row>
    <row r="35" spans="2:12" ht="30" customHeight="1" x14ac:dyDescent="0.15">
      <c r="B35" s="64" t="str">
        <f>IF(تسجيل!B33="","",تسجيل!B33)</f>
        <v/>
      </c>
      <c r="C35" s="31"/>
      <c r="D35" s="65" t="str">
        <f>IF(B35="","",SUMIF('المصاريف-Expenses'!$C:$H,'المشاريع-Projects'!$B35,'المصاريف-Expenses'!$H:$H))</f>
        <v/>
      </c>
      <c r="E35" s="31"/>
      <c r="F35" s="65" t="str">
        <f>IF(B35="","",VLOOKUP(B35,تسجيل!$B:$D,3,0))</f>
        <v/>
      </c>
      <c r="G35" s="31"/>
      <c r="H35" s="66" t="str">
        <f t="shared" si="0"/>
        <v/>
      </c>
      <c r="I35" s="31"/>
      <c r="J35" s="66" t="str">
        <f>IF(B35="","",VLOOKUP(B35,'Receivables-المستحقات'!B:H,7,0))</f>
        <v/>
      </c>
      <c r="K35" s="47"/>
      <c r="L35" s="67" t="str">
        <f>IFERROR(VLOOKUP(B35,تسجيل!B:F,5,0),"")</f>
        <v/>
      </c>
    </row>
    <row r="36" spans="2:12" ht="30" customHeight="1" x14ac:dyDescent="0.15">
      <c r="B36" s="64" t="str">
        <f>IF(تسجيل!B34="","",تسجيل!B34)</f>
        <v/>
      </c>
      <c r="C36" s="31"/>
      <c r="D36" s="65" t="str">
        <f>IF(B36="","",SUMIF('المصاريف-Expenses'!$C:$H,'المشاريع-Projects'!$B36,'المصاريف-Expenses'!$H:$H))</f>
        <v/>
      </c>
      <c r="E36" s="31"/>
      <c r="F36" s="65" t="str">
        <f>IF(B36="","",VLOOKUP(B36,تسجيل!$B:$D,3,0))</f>
        <v/>
      </c>
      <c r="G36" s="31"/>
      <c r="H36" s="66" t="str">
        <f t="shared" si="0"/>
        <v/>
      </c>
      <c r="I36" s="31"/>
      <c r="J36" s="66" t="str">
        <f>IF(B36="","",VLOOKUP(B36,'Receivables-المستحقات'!B:H,7,0))</f>
        <v/>
      </c>
      <c r="K36" s="47"/>
      <c r="L36" s="67" t="str">
        <f>IFERROR(VLOOKUP(B36,تسجيل!B:F,5,0),"")</f>
        <v/>
      </c>
    </row>
    <row r="37" spans="2:12" ht="30" customHeight="1" x14ac:dyDescent="0.15">
      <c r="B37" s="64" t="str">
        <f>IF(تسجيل!B35="","",تسجيل!B35)</f>
        <v/>
      </c>
      <c r="C37" s="31"/>
      <c r="D37" s="65" t="str">
        <f>IF(B37="","",SUMIF('المصاريف-Expenses'!$C:$H,'المشاريع-Projects'!$B37,'المصاريف-Expenses'!$H:$H))</f>
        <v/>
      </c>
      <c r="E37" s="31"/>
      <c r="F37" s="65" t="str">
        <f>IF(B37="","",VLOOKUP(B37,تسجيل!$B:$D,3,0))</f>
        <v/>
      </c>
      <c r="G37" s="31"/>
      <c r="H37" s="66" t="str">
        <f t="shared" si="0"/>
        <v/>
      </c>
      <c r="I37" s="31"/>
      <c r="J37" s="66" t="str">
        <f>IF(B37="","",VLOOKUP(B37,'Receivables-المستحقات'!B:H,7,0))</f>
        <v/>
      </c>
      <c r="K37" s="47"/>
      <c r="L37" s="67" t="str">
        <f>IFERROR(VLOOKUP(B37,تسجيل!B:F,5,0),"")</f>
        <v/>
      </c>
    </row>
    <row r="38" spans="2:12" ht="30" customHeight="1" x14ac:dyDescent="0.15">
      <c r="B38" s="64" t="str">
        <f>IF(تسجيل!B36="","",تسجيل!B36)</f>
        <v/>
      </c>
      <c r="C38" s="31"/>
      <c r="D38" s="65" t="str">
        <f>IF(B38="","",SUMIF('المصاريف-Expenses'!$C:$H,'المشاريع-Projects'!$B38,'المصاريف-Expenses'!$H:$H))</f>
        <v/>
      </c>
      <c r="E38" s="31"/>
      <c r="F38" s="65" t="str">
        <f>IF(B38="","",VLOOKUP(B38,تسجيل!$B:$D,3,0))</f>
        <v/>
      </c>
      <c r="G38" s="31"/>
      <c r="H38" s="66" t="str">
        <f t="shared" si="0"/>
        <v/>
      </c>
      <c r="I38" s="31"/>
      <c r="J38" s="66" t="str">
        <f>IF(B38="","",VLOOKUP(B38,'Receivables-المستحقات'!B:H,7,0))</f>
        <v/>
      </c>
      <c r="K38" s="47"/>
      <c r="L38" s="67" t="str">
        <f>IFERROR(VLOOKUP(B38,تسجيل!B:F,5,0),"")</f>
        <v/>
      </c>
    </row>
    <row r="39" spans="2:12" ht="30" customHeight="1" x14ac:dyDescent="0.15">
      <c r="B39" s="64" t="str">
        <f>IF(تسجيل!B37="","",تسجيل!B37)</f>
        <v/>
      </c>
      <c r="C39" s="31"/>
      <c r="D39" s="65" t="str">
        <f>IF(B39="","",SUMIF('المصاريف-Expenses'!$C:$H,'المشاريع-Projects'!$B39,'المصاريف-Expenses'!$H:$H))</f>
        <v/>
      </c>
      <c r="E39" s="31"/>
      <c r="F39" s="65" t="str">
        <f>IF(B39="","",VLOOKUP(B39,تسجيل!$B:$D,3,0))</f>
        <v/>
      </c>
      <c r="G39" s="31"/>
      <c r="H39" s="66" t="str">
        <f t="shared" si="0"/>
        <v/>
      </c>
      <c r="I39" s="31"/>
      <c r="J39" s="66" t="str">
        <f>IF(B39="","",VLOOKUP(B39,'Receivables-المستحقات'!B:H,7,0))</f>
        <v/>
      </c>
      <c r="K39" s="47"/>
      <c r="L39" s="67" t="str">
        <f>IFERROR(VLOOKUP(B39,تسجيل!B:F,5,0),"")</f>
        <v/>
      </c>
    </row>
    <row r="40" spans="2:12" ht="30" customHeight="1" x14ac:dyDescent="0.15">
      <c r="B40" s="64" t="str">
        <f>IF(تسجيل!B38="","",تسجيل!B38)</f>
        <v/>
      </c>
      <c r="C40" s="31"/>
      <c r="D40" s="65" t="str">
        <f>IF(B40="","",SUMIF('المصاريف-Expenses'!$C:$H,'المشاريع-Projects'!$B40,'المصاريف-Expenses'!$H:$H))</f>
        <v/>
      </c>
      <c r="E40" s="31"/>
      <c r="F40" s="65" t="str">
        <f>IF(B40="","",VLOOKUP(B40,تسجيل!$B:$D,3,0))</f>
        <v/>
      </c>
      <c r="G40" s="31"/>
      <c r="H40" s="66" t="str">
        <f t="shared" si="0"/>
        <v/>
      </c>
      <c r="I40" s="31"/>
      <c r="J40" s="66" t="str">
        <f>IF(B40="","",VLOOKUP(B40,'Receivables-المستحقات'!B:H,7,0))</f>
        <v/>
      </c>
      <c r="K40" s="47"/>
      <c r="L40" s="67" t="str">
        <f>IFERROR(VLOOKUP(B40,تسجيل!B:F,5,0),"")</f>
        <v/>
      </c>
    </row>
    <row r="41" spans="2:12" ht="30" customHeight="1" x14ac:dyDescent="0.15">
      <c r="B41" s="64" t="str">
        <f>IF(تسجيل!B39="","",تسجيل!B39)</f>
        <v/>
      </c>
      <c r="C41" s="31"/>
      <c r="D41" s="65" t="str">
        <f>IF(B41="","",SUMIF('المصاريف-Expenses'!$C:$H,'المشاريع-Projects'!$B41,'المصاريف-Expenses'!$H:$H))</f>
        <v/>
      </c>
      <c r="E41" s="31"/>
      <c r="F41" s="65" t="str">
        <f>IF(B41="","",VLOOKUP(B41,تسجيل!$B:$D,3,0))</f>
        <v/>
      </c>
      <c r="G41" s="31"/>
      <c r="H41" s="66" t="str">
        <f t="shared" si="0"/>
        <v/>
      </c>
      <c r="I41" s="31"/>
      <c r="J41" s="66" t="str">
        <f>IF(B41="","",VLOOKUP(B41,'Receivables-المستحقات'!B:H,7,0))</f>
        <v/>
      </c>
      <c r="K41" s="47"/>
      <c r="L41" s="67" t="str">
        <f>IFERROR(VLOOKUP(B41,تسجيل!B:F,5,0),"")</f>
        <v/>
      </c>
    </row>
    <row r="42" spans="2:12" ht="30" customHeight="1" x14ac:dyDescent="0.15">
      <c r="B42" s="64" t="str">
        <f>IF(تسجيل!B40="","",تسجيل!B40)</f>
        <v/>
      </c>
      <c r="C42" s="31"/>
      <c r="D42" s="65" t="str">
        <f>IF(B42="","",SUMIF('المصاريف-Expenses'!$C:$H,'المشاريع-Projects'!$B42,'المصاريف-Expenses'!$H:$H))</f>
        <v/>
      </c>
      <c r="E42" s="31"/>
      <c r="F42" s="65" t="str">
        <f>IF(B42="","",VLOOKUP(B42,تسجيل!$B:$D,3,0))</f>
        <v/>
      </c>
      <c r="G42" s="31"/>
      <c r="H42" s="66" t="str">
        <f t="shared" si="0"/>
        <v/>
      </c>
      <c r="I42" s="31"/>
      <c r="J42" s="66" t="str">
        <f>IF(B42="","",VLOOKUP(B42,'Receivables-المستحقات'!B:H,7,0))</f>
        <v/>
      </c>
      <c r="K42" s="47"/>
      <c r="L42" s="67" t="str">
        <f>IFERROR(VLOOKUP(B42,تسجيل!B:F,5,0),"")</f>
        <v/>
      </c>
    </row>
    <row r="43" spans="2:12" ht="30" customHeight="1" x14ac:dyDescent="0.15">
      <c r="B43" s="64" t="str">
        <f>IF(تسجيل!B41="","",تسجيل!B41)</f>
        <v/>
      </c>
      <c r="C43" s="31"/>
      <c r="D43" s="65" t="str">
        <f>IF(B43="","",SUMIF('المصاريف-Expenses'!$C:$H,'المشاريع-Projects'!$B43,'المصاريف-Expenses'!$H:$H))</f>
        <v/>
      </c>
      <c r="E43" s="31"/>
      <c r="F43" s="65" t="str">
        <f>IF(B43="","",VLOOKUP(B43,تسجيل!$B:$D,3,0))</f>
        <v/>
      </c>
      <c r="G43" s="31"/>
      <c r="H43" s="66" t="str">
        <f t="shared" si="0"/>
        <v/>
      </c>
      <c r="I43" s="31"/>
      <c r="J43" s="66" t="str">
        <f>IF(B43="","",VLOOKUP(B43,'Receivables-المستحقات'!B:H,7,0))</f>
        <v/>
      </c>
      <c r="K43" s="47"/>
      <c r="L43" s="67" t="str">
        <f>IFERROR(VLOOKUP(B43,تسجيل!B:F,5,0),"")</f>
        <v/>
      </c>
    </row>
    <row r="44" spans="2:12" ht="30" customHeight="1" x14ac:dyDescent="0.15">
      <c r="B44" s="64" t="str">
        <f>IF(تسجيل!B42="","",تسجيل!B42)</f>
        <v/>
      </c>
      <c r="C44" s="31"/>
      <c r="D44" s="65" t="str">
        <f>IF(B44="","",SUMIF('المصاريف-Expenses'!$C:$H,'المشاريع-Projects'!$B44,'المصاريف-Expenses'!$H:$H))</f>
        <v/>
      </c>
      <c r="E44" s="31"/>
      <c r="F44" s="65" t="str">
        <f>IF(B44="","",VLOOKUP(B44,تسجيل!$B:$D,3,0))</f>
        <v/>
      </c>
      <c r="G44" s="31"/>
      <c r="H44" s="66" t="str">
        <f t="shared" si="0"/>
        <v/>
      </c>
      <c r="I44" s="31"/>
      <c r="J44" s="66" t="str">
        <f>IF(B44="","",VLOOKUP(B44,'Receivables-المستحقات'!B:H,7,0))</f>
        <v/>
      </c>
      <c r="K44" s="47"/>
      <c r="L44" s="67" t="str">
        <f>IFERROR(VLOOKUP(B44,تسجيل!B:F,5,0),"")</f>
        <v/>
      </c>
    </row>
    <row r="45" spans="2:12" ht="30" customHeight="1" x14ac:dyDescent="0.15">
      <c r="B45" s="64" t="str">
        <f>IF(تسجيل!B43="","",تسجيل!B43)</f>
        <v/>
      </c>
      <c r="C45" s="31"/>
      <c r="D45" s="65" t="str">
        <f>IF(B45="","",SUMIF('المصاريف-Expenses'!$C:$H,'المشاريع-Projects'!$B45,'المصاريف-Expenses'!$H:$H))</f>
        <v/>
      </c>
      <c r="E45" s="31"/>
      <c r="F45" s="65" t="str">
        <f>IF(B45="","",VLOOKUP(B45,تسجيل!$B:$D,3,0))</f>
        <v/>
      </c>
      <c r="G45" s="31"/>
      <c r="H45" s="66" t="str">
        <f t="shared" si="0"/>
        <v/>
      </c>
      <c r="I45" s="31"/>
      <c r="J45" s="66" t="str">
        <f>IF(B45="","",VLOOKUP(B45,'Receivables-المستحقات'!B:H,7,0))</f>
        <v/>
      </c>
      <c r="K45" s="47"/>
      <c r="L45" s="67" t="str">
        <f>IFERROR(VLOOKUP(B45,تسجيل!B:F,5,0),"")</f>
        <v/>
      </c>
    </row>
    <row r="46" spans="2:12" ht="30" customHeight="1" x14ac:dyDescent="0.15">
      <c r="B46" s="64" t="str">
        <f>IF(تسجيل!B44="","",تسجيل!B44)</f>
        <v/>
      </c>
      <c r="C46" s="31"/>
      <c r="D46" s="65" t="str">
        <f>IF(B46="","",SUMIF('المصاريف-Expenses'!$C:$H,'المشاريع-Projects'!$B46,'المصاريف-Expenses'!$H:$H))</f>
        <v/>
      </c>
      <c r="E46" s="31"/>
      <c r="F46" s="65" t="str">
        <f>IF(B46="","",VLOOKUP(B46,تسجيل!$B:$D,3,0))</f>
        <v/>
      </c>
      <c r="G46" s="31"/>
      <c r="H46" s="66" t="str">
        <f t="shared" si="0"/>
        <v/>
      </c>
      <c r="I46" s="31"/>
      <c r="J46" s="66" t="str">
        <f>IF(B46="","",VLOOKUP(B46,'Receivables-المستحقات'!B:H,7,0))</f>
        <v/>
      </c>
      <c r="K46" s="47"/>
      <c r="L46" s="67" t="str">
        <f>IFERROR(VLOOKUP(B46,تسجيل!B:F,5,0),"")</f>
        <v/>
      </c>
    </row>
    <row r="47" spans="2:12" ht="30" customHeight="1" x14ac:dyDescent="0.15">
      <c r="B47" s="64" t="str">
        <f>IF(تسجيل!B45="","",تسجيل!B45)</f>
        <v/>
      </c>
      <c r="C47" s="31"/>
      <c r="D47" s="65" t="str">
        <f>IF(B47="","",SUMIF('المصاريف-Expenses'!$C:$H,'المشاريع-Projects'!$B47,'المصاريف-Expenses'!$H:$H))</f>
        <v/>
      </c>
      <c r="E47" s="31"/>
      <c r="F47" s="65" t="str">
        <f>IF(B47="","",VLOOKUP(B47,تسجيل!$B:$D,3,0))</f>
        <v/>
      </c>
      <c r="G47" s="31"/>
      <c r="H47" s="66" t="str">
        <f t="shared" si="0"/>
        <v/>
      </c>
      <c r="I47" s="31"/>
      <c r="J47" s="66" t="str">
        <f>IF(B47="","",VLOOKUP(B47,'Receivables-المستحقات'!B:H,7,0))</f>
        <v/>
      </c>
      <c r="K47" s="47"/>
      <c r="L47" s="67" t="str">
        <f>IFERROR(VLOOKUP(B47,تسجيل!B:F,5,0),"")</f>
        <v/>
      </c>
    </row>
    <row r="48" spans="2:12" ht="30" customHeight="1" x14ac:dyDescent="0.15">
      <c r="B48" s="64" t="str">
        <f>IF(تسجيل!B46="","",تسجيل!B46)</f>
        <v/>
      </c>
      <c r="C48" s="31"/>
      <c r="D48" s="65" t="str">
        <f>IF(B48="","",SUMIF('المصاريف-Expenses'!$C:$H,'المشاريع-Projects'!$B48,'المصاريف-Expenses'!$H:$H))</f>
        <v/>
      </c>
      <c r="E48" s="31"/>
      <c r="F48" s="65" t="str">
        <f>IF(B48="","",VLOOKUP(B48,تسجيل!$B:$D,3,0))</f>
        <v/>
      </c>
      <c r="G48" s="31"/>
      <c r="H48" s="66" t="str">
        <f t="shared" si="0"/>
        <v/>
      </c>
      <c r="I48" s="31"/>
      <c r="J48" s="66" t="str">
        <f>IF(B48="","",VLOOKUP(B48,'Receivables-المستحقات'!B:H,7,0))</f>
        <v/>
      </c>
      <c r="K48" s="47"/>
      <c r="L48" s="67" t="str">
        <f>IFERROR(VLOOKUP(B48,تسجيل!B:F,5,0),"")</f>
        <v/>
      </c>
    </row>
    <row r="49" spans="2:12" ht="30" customHeight="1" x14ac:dyDescent="0.15">
      <c r="B49" s="64" t="str">
        <f>IF(تسجيل!B47="","",تسجيل!B47)</f>
        <v/>
      </c>
      <c r="C49" s="31"/>
      <c r="D49" s="65" t="str">
        <f>IF(B49="","",SUMIF('المصاريف-Expenses'!$C:$H,'المشاريع-Projects'!$B49,'المصاريف-Expenses'!$H:$H))</f>
        <v/>
      </c>
      <c r="E49" s="31"/>
      <c r="F49" s="65" t="str">
        <f>IF(B49="","",VLOOKUP(B49,تسجيل!$B:$D,3,0))</f>
        <v/>
      </c>
      <c r="G49" s="31"/>
      <c r="H49" s="66" t="str">
        <f t="shared" si="0"/>
        <v/>
      </c>
      <c r="I49" s="31"/>
      <c r="J49" s="66" t="str">
        <f>IF(B49="","",VLOOKUP(B49,'Receivables-المستحقات'!B:H,7,0))</f>
        <v/>
      </c>
      <c r="K49" s="47"/>
      <c r="L49" s="67" t="str">
        <f>IFERROR(VLOOKUP(B49,تسجيل!B:F,5,0),"")</f>
        <v/>
      </c>
    </row>
    <row r="50" spans="2:12" ht="30" customHeight="1" x14ac:dyDescent="0.15">
      <c r="B50" s="64" t="str">
        <f>IF(تسجيل!B48="","",تسجيل!B48)</f>
        <v/>
      </c>
      <c r="C50" s="31"/>
      <c r="D50" s="65" t="str">
        <f>IF(B50="","",SUMIF('المصاريف-Expenses'!$C:$H,'المشاريع-Projects'!$B50,'المصاريف-Expenses'!$H:$H))</f>
        <v/>
      </c>
      <c r="E50" s="31"/>
      <c r="F50" s="65" t="str">
        <f>IF(B50="","",VLOOKUP(B50,تسجيل!$B:$D,3,0))</f>
        <v/>
      </c>
      <c r="G50" s="31"/>
      <c r="H50" s="66" t="str">
        <f t="shared" si="0"/>
        <v/>
      </c>
      <c r="I50" s="31"/>
      <c r="J50" s="66" t="str">
        <f>IF(B50="","",VLOOKUP(B50,'Receivables-المستحقات'!B:H,7,0))</f>
        <v/>
      </c>
      <c r="K50" s="47"/>
      <c r="L50" s="67" t="str">
        <f>IFERROR(VLOOKUP(B50,تسجيل!B:F,5,0),"")</f>
        <v/>
      </c>
    </row>
    <row r="51" spans="2:12" ht="30" customHeight="1" x14ac:dyDescent="0.15">
      <c r="B51" s="64" t="str">
        <f>IF(تسجيل!B49="","",تسجيل!B49)</f>
        <v/>
      </c>
      <c r="C51" s="31"/>
      <c r="D51" s="65" t="str">
        <f>IF(B51="","",SUMIF('المصاريف-Expenses'!$C:$H,'المشاريع-Projects'!$B51,'المصاريف-Expenses'!$H:$H))</f>
        <v/>
      </c>
      <c r="E51" s="31"/>
      <c r="F51" s="65" t="str">
        <f>IF(B51="","",VLOOKUP(B51,تسجيل!$B:$D,3,0))</f>
        <v/>
      </c>
      <c r="G51" s="31"/>
      <c r="H51" s="66" t="str">
        <f t="shared" si="0"/>
        <v/>
      </c>
      <c r="I51" s="31"/>
      <c r="J51" s="66" t="str">
        <f>IF(B51="","",VLOOKUP(B51,'Receivables-المستحقات'!B:H,7,0))</f>
        <v/>
      </c>
      <c r="K51" s="47"/>
      <c r="L51" s="67" t="str">
        <f>IFERROR(VLOOKUP(B51,تسجيل!B:F,5,0),"")</f>
        <v/>
      </c>
    </row>
    <row r="52" spans="2:12" ht="30" customHeight="1" x14ac:dyDescent="0.15">
      <c r="B52" s="64" t="str">
        <f>IF(تسجيل!B50="","",تسجيل!B50)</f>
        <v/>
      </c>
      <c r="C52" s="31"/>
      <c r="D52" s="65" t="str">
        <f>IF(B52="","",SUMIF('المصاريف-Expenses'!$C:$H,'المشاريع-Projects'!$B52,'المصاريف-Expenses'!$H:$H))</f>
        <v/>
      </c>
      <c r="E52" s="31"/>
      <c r="F52" s="65" t="str">
        <f>IF(B52="","",VLOOKUP(B52,تسجيل!$B:$D,3,0))</f>
        <v/>
      </c>
      <c r="G52" s="31"/>
      <c r="H52" s="66" t="str">
        <f t="shared" si="0"/>
        <v/>
      </c>
      <c r="I52" s="31"/>
      <c r="J52" s="66" t="str">
        <f>IF(B52="","",VLOOKUP(B52,'Receivables-المستحقات'!B:H,7,0))</f>
        <v/>
      </c>
      <c r="K52" s="47"/>
      <c r="L52" s="67" t="str">
        <f>IFERROR(VLOOKUP(B52,تسجيل!B:F,5,0),"")</f>
        <v/>
      </c>
    </row>
    <row r="53" spans="2:12" ht="30" customHeight="1" x14ac:dyDescent="0.15">
      <c r="B53" s="64" t="str">
        <f>IF(تسجيل!B51="","",تسجيل!B51)</f>
        <v/>
      </c>
      <c r="C53" s="31"/>
      <c r="D53" s="65" t="str">
        <f>IF(B53="","",SUMIF('المصاريف-Expenses'!$C:$H,'المشاريع-Projects'!$B53,'المصاريف-Expenses'!$H:$H))</f>
        <v/>
      </c>
      <c r="E53" s="31"/>
      <c r="F53" s="65" t="str">
        <f>IF(B53="","",VLOOKUP(B53,تسجيل!$B:$D,3,0))</f>
        <v/>
      </c>
      <c r="G53" s="31"/>
      <c r="H53" s="66" t="str">
        <f t="shared" si="0"/>
        <v/>
      </c>
      <c r="I53" s="31"/>
      <c r="J53" s="66" t="str">
        <f>IF(B53="","",VLOOKUP(B53,'Receivables-المستحقات'!B:H,7,0))</f>
        <v/>
      </c>
      <c r="K53" s="47"/>
      <c r="L53" s="67" t="str">
        <f>IFERROR(VLOOKUP(B53,تسجيل!B:F,5,0),"")</f>
        <v/>
      </c>
    </row>
    <row r="54" spans="2:12" ht="30" customHeight="1" x14ac:dyDescent="0.15">
      <c r="B54" s="64" t="str">
        <f>IF(تسجيل!B52="","",تسجيل!B52)</f>
        <v/>
      </c>
      <c r="C54" s="31"/>
      <c r="D54" s="65" t="str">
        <f>IF(B54="","",SUMIF('المصاريف-Expenses'!$C:$H,'المشاريع-Projects'!$B54,'المصاريف-Expenses'!$H:$H))</f>
        <v/>
      </c>
      <c r="E54" s="31"/>
      <c r="F54" s="65" t="str">
        <f>IF(B54="","",VLOOKUP(B54,تسجيل!$B:$D,3,0))</f>
        <v/>
      </c>
      <c r="G54" s="31"/>
      <c r="H54" s="66" t="str">
        <f t="shared" si="0"/>
        <v/>
      </c>
      <c r="I54" s="31"/>
      <c r="J54" s="66" t="str">
        <f>IF(B54="","",VLOOKUP(B54,'Receivables-المستحقات'!B:H,7,0))</f>
        <v/>
      </c>
      <c r="K54" s="47"/>
      <c r="L54" s="67" t="str">
        <f>IFERROR(VLOOKUP(B54,تسجيل!B:F,5,0),"")</f>
        <v/>
      </c>
    </row>
    <row r="55" spans="2:12" ht="30" customHeight="1" x14ac:dyDescent="0.15">
      <c r="B55" s="64" t="str">
        <f>IF(تسجيل!B53="","",تسجيل!B53)</f>
        <v/>
      </c>
      <c r="C55" s="31"/>
      <c r="D55" s="65" t="str">
        <f>IF(B55="","",SUMIF('المصاريف-Expenses'!$C:$H,'المشاريع-Projects'!$B55,'المصاريف-Expenses'!$H:$H))</f>
        <v/>
      </c>
      <c r="E55" s="31"/>
      <c r="F55" s="65" t="str">
        <f>IF(B55="","",VLOOKUP(B55,تسجيل!$B:$D,3,0))</f>
        <v/>
      </c>
      <c r="G55" s="31"/>
      <c r="H55" s="66" t="str">
        <f t="shared" si="0"/>
        <v/>
      </c>
      <c r="I55" s="31"/>
      <c r="J55" s="66" t="str">
        <f>IF(B55="","",VLOOKUP(B55,'Receivables-المستحقات'!B:H,7,0))</f>
        <v/>
      </c>
      <c r="K55" s="47"/>
      <c r="L55" s="67" t="str">
        <f>IFERROR(VLOOKUP(B55,تسجيل!B:F,5,0),"")</f>
        <v/>
      </c>
    </row>
    <row r="56" spans="2:12" ht="30" customHeight="1" x14ac:dyDescent="0.15">
      <c r="B56" s="64" t="str">
        <f>IF(تسجيل!B54="","",تسجيل!B54)</f>
        <v/>
      </c>
      <c r="C56" s="31"/>
      <c r="D56" s="65" t="str">
        <f>IF(B56="","",SUMIF('المصاريف-Expenses'!$C:$H,'المشاريع-Projects'!$B56,'المصاريف-Expenses'!$H:$H))</f>
        <v/>
      </c>
      <c r="E56" s="31"/>
      <c r="F56" s="65" t="str">
        <f>IF(B56="","",VLOOKUP(B56,تسجيل!$B:$D,3,0))</f>
        <v/>
      </c>
      <c r="G56" s="31"/>
      <c r="H56" s="66" t="str">
        <f t="shared" si="0"/>
        <v/>
      </c>
      <c r="I56" s="31"/>
      <c r="J56" s="66" t="str">
        <f>IF(B56="","",VLOOKUP(B56,'Receivables-المستحقات'!B:H,7,0))</f>
        <v/>
      </c>
      <c r="K56" s="47"/>
      <c r="L56" s="67" t="str">
        <f>IFERROR(VLOOKUP(B56,تسجيل!B:F,5,0),"")</f>
        <v/>
      </c>
    </row>
    <row r="57" spans="2:12" ht="30" customHeight="1" x14ac:dyDescent="0.15">
      <c r="B57" s="64" t="str">
        <f>IF(تسجيل!B55="","",تسجيل!B55)</f>
        <v/>
      </c>
      <c r="C57" s="31"/>
      <c r="D57" s="65" t="str">
        <f>IF(B57="","",SUMIF('المصاريف-Expenses'!$C:$H,'المشاريع-Projects'!$B57,'المصاريف-Expenses'!$H:$H))</f>
        <v/>
      </c>
      <c r="E57" s="31"/>
      <c r="F57" s="65" t="str">
        <f>IF(B57="","",VLOOKUP(B57,تسجيل!$B:$D,3,0))</f>
        <v/>
      </c>
      <c r="G57" s="31"/>
      <c r="H57" s="66" t="str">
        <f t="shared" si="0"/>
        <v/>
      </c>
      <c r="I57" s="31"/>
      <c r="J57" s="66" t="str">
        <f>IF(B57="","",VLOOKUP(B57,'Receivables-المستحقات'!B:H,7,0))</f>
        <v/>
      </c>
      <c r="K57" s="47"/>
      <c r="L57" s="67" t="str">
        <f>IFERROR(VLOOKUP(B57,تسجيل!B:F,5,0),"")</f>
        <v/>
      </c>
    </row>
    <row r="58" spans="2:12" ht="30" customHeight="1" x14ac:dyDescent="0.15">
      <c r="B58" s="64" t="str">
        <f>IF(تسجيل!B56="","",تسجيل!B56)</f>
        <v/>
      </c>
      <c r="C58" s="31"/>
      <c r="D58" s="65" t="str">
        <f>IF(B58="","",SUMIF('المصاريف-Expenses'!$C:$H,'المشاريع-Projects'!$B58,'المصاريف-Expenses'!$H:$H))</f>
        <v/>
      </c>
      <c r="E58" s="31"/>
      <c r="F58" s="65" t="str">
        <f>IF(B58="","",VLOOKUP(B58,تسجيل!$B:$D,3,0))</f>
        <v/>
      </c>
      <c r="G58" s="31"/>
      <c r="H58" s="66" t="str">
        <f t="shared" si="0"/>
        <v/>
      </c>
      <c r="I58" s="31"/>
      <c r="J58" s="66" t="str">
        <f>IF(B58="","",VLOOKUP(B58,'Receivables-المستحقات'!B:H,7,0))</f>
        <v/>
      </c>
      <c r="K58" s="47"/>
      <c r="L58" s="67" t="str">
        <f>IFERROR(VLOOKUP(B58,تسجيل!B:F,5,0),"")</f>
        <v/>
      </c>
    </row>
    <row r="59" spans="2:12" ht="30" customHeight="1" x14ac:dyDescent="0.15">
      <c r="B59" s="64" t="str">
        <f>IF(تسجيل!B57="","",تسجيل!B57)</f>
        <v/>
      </c>
      <c r="C59" s="31"/>
      <c r="D59" s="65" t="str">
        <f>IF(B59="","",SUMIF('المصاريف-Expenses'!$C:$H,'المشاريع-Projects'!$B59,'المصاريف-Expenses'!$H:$H))</f>
        <v/>
      </c>
      <c r="E59" s="31"/>
      <c r="F59" s="65" t="str">
        <f>IF(B59="","",VLOOKUP(B59,تسجيل!$B:$D,3,0))</f>
        <v/>
      </c>
      <c r="G59" s="31"/>
      <c r="H59" s="66" t="str">
        <f t="shared" si="0"/>
        <v/>
      </c>
      <c r="I59" s="31"/>
      <c r="J59" s="66" t="str">
        <f>IF(B59="","",VLOOKUP(B59,'Receivables-المستحقات'!B:H,7,0))</f>
        <v/>
      </c>
      <c r="K59" s="47"/>
      <c r="L59" s="67" t="str">
        <f>IFERROR(VLOOKUP(B59,تسجيل!B:F,5,0),"")</f>
        <v/>
      </c>
    </row>
    <row r="60" spans="2:12" ht="30" customHeight="1" x14ac:dyDescent="0.15">
      <c r="B60" s="64" t="str">
        <f>IF(تسجيل!B58="","",تسجيل!B58)</f>
        <v/>
      </c>
      <c r="C60" s="31"/>
      <c r="D60" s="65" t="str">
        <f>IF(B60="","",SUMIF('المصاريف-Expenses'!$C:$H,'المشاريع-Projects'!$B60,'المصاريف-Expenses'!$H:$H))</f>
        <v/>
      </c>
      <c r="E60" s="31"/>
      <c r="F60" s="65" t="str">
        <f>IF(B60="","",VLOOKUP(B60,تسجيل!$B:$D,3,0))</f>
        <v/>
      </c>
      <c r="G60" s="31"/>
      <c r="H60" s="66" t="str">
        <f t="shared" si="0"/>
        <v/>
      </c>
      <c r="I60" s="31"/>
      <c r="J60" s="66" t="str">
        <f>IF(B60="","",VLOOKUP(B60,'Receivables-المستحقات'!B:H,7,0))</f>
        <v/>
      </c>
      <c r="K60" s="47"/>
      <c r="L60" s="67" t="str">
        <f>IFERROR(VLOOKUP(B60,تسجيل!B:F,5,0),"")</f>
        <v/>
      </c>
    </row>
    <row r="61" spans="2:12" ht="30" customHeight="1" x14ac:dyDescent="0.15">
      <c r="B61" s="64" t="str">
        <f>IF(تسجيل!B59="","",تسجيل!B59)</f>
        <v/>
      </c>
      <c r="C61" s="31"/>
      <c r="D61" s="65" t="str">
        <f>IF(B61="","",SUMIF('المصاريف-Expenses'!$C:$H,'المشاريع-Projects'!$B61,'المصاريف-Expenses'!$H:$H))</f>
        <v/>
      </c>
      <c r="E61" s="31"/>
      <c r="F61" s="65" t="str">
        <f>IF(B61="","",VLOOKUP(B61,تسجيل!$B:$D,3,0))</f>
        <v/>
      </c>
      <c r="G61" s="31"/>
      <c r="H61" s="66" t="str">
        <f t="shared" si="0"/>
        <v/>
      </c>
      <c r="I61" s="31"/>
      <c r="J61" s="66" t="str">
        <f>IF(B61="","",VLOOKUP(B61,'Receivables-المستحقات'!B:H,7,0))</f>
        <v/>
      </c>
      <c r="K61" s="47"/>
      <c r="L61" s="67" t="str">
        <f>IFERROR(VLOOKUP(B61,تسجيل!B:F,5,0),"")</f>
        <v/>
      </c>
    </row>
    <row r="62" spans="2:12" ht="30" customHeight="1" x14ac:dyDescent="0.15">
      <c r="B62" s="64" t="str">
        <f>IF(تسجيل!B60="","",تسجيل!B60)</f>
        <v/>
      </c>
      <c r="C62" s="31"/>
      <c r="D62" s="65" t="str">
        <f>IF(B62="","",SUMIF('المصاريف-Expenses'!$C:$H,'المشاريع-Projects'!$B62,'المصاريف-Expenses'!$H:$H))</f>
        <v/>
      </c>
      <c r="E62" s="31"/>
      <c r="F62" s="65" t="str">
        <f>IF(B62="","",VLOOKUP(B62,تسجيل!$B:$D,3,0))</f>
        <v/>
      </c>
      <c r="G62" s="31"/>
      <c r="H62" s="66" t="str">
        <f t="shared" si="0"/>
        <v/>
      </c>
      <c r="I62" s="31"/>
      <c r="J62" s="66" t="str">
        <f>IF(B62="","",VLOOKUP(B62,'Receivables-المستحقات'!B:H,7,0))</f>
        <v/>
      </c>
      <c r="K62" s="47"/>
      <c r="L62" s="67" t="str">
        <f>IFERROR(VLOOKUP(B62,تسجيل!B:F,5,0),"")</f>
        <v/>
      </c>
    </row>
    <row r="63" spans="2:12" ht="30" customHeight="1" x14ac:dyDescent="0.15">
      <c r="B63" s="64" t="str">
        <f>IF(تسجيل!B61="","",تسجيل!B61)</f>
        <v/>
      </c>
      <c r="C63" s="31"/>
      <c r="D63" s="65" t="str">
        <f>IF(B63="","",SUMIF('المصاريف-Expenses'!$C:$H,'المشاريع-Projects'!$B63,'المصاريف-Expenses'!$H:$H))</f>
        <v/>
      </c>
      <c r="E63" s="31"/>
      <c r="F63" s="65" t="str">
        <f>IF(B63="","",VLOOKUP(B63,تسجيل!$B:$D,3,0))</f>
        <v/>
      </c>
      <c r="G63" s="31"/>
      <c r="H63" s="66" t="str">
        <f t="shared" si="0"/>
        <v/>
      </c>
      <c r="I63" s="31"/>
      <c r="J63" s="66" t="str">
        <f>IF(B63="","",VLOOKUP(B63,'Receivables-المستحقات'!B:H,7,0))</f>
        <v/>
      </c>
      <c r="K63" s="47"/>
      <c r="L63" s="67" t="str">
        <f>IFERROR(VLOOKUP(B63,تسجيل!B:F,5,0),"")</f>
        <v/>
      </c>
    </row>
    <row r="64" spans="2:12" ht="30" customHeight="1" x14ac:dyDescent="0.15">
      <c r="B64" s="64" t="str">
        <f>IF(تسجيل!B62="","",تسجيل!B62)</f>
        <v/>
      </c>
      <c r="C64" s="31"/>
      <c r="D64" s="65" t="str">
        <f>IF(B64="","",SUMIF('المصاريف-Expenses'!$C:$H,'المشاريع-Projects'!$B64,'المصاريف-Expenses'!$H:$H))</f>
        <v/>
      </c>
      <c r="E64" s="31"/>
      <c r="F64" s="65" t="str">
        <f>IF(B64="","",VLOOKUP(B64,تسجيل!$B:$D,3,0))</f>
        <v/>
      </c>
      <c r="G64" s="31"/>
      <c r="H64" s="66" t="str">
        <f t="shared" si="0"/>
        <v/>
      </c>
      <c r="I64" s="31"/>
      <c r="J64" s="66" t="str">
        <f>IF(B64="","",VLOOKUP(B64,'Receivables-المستحقات'!B:H,7,0))</f>
        <v/>
      </c>
      <c r="K64" s="47"/>
      <c r="L64" s="67" t="str">
        <f>IFERROR(VLOOKUP(B64,تسجيل!B:F,5,0),"")</f>
        <v/>
      </c>
    </row>
    <row r="65" spans="2:12" ht="30" customHeight="1" x14ac:dyDescent="0.15">
      <c r="B65" s="64" t="str">
        <f>IF(تسجيل!B63="","",تسجيل!B63)</f>
        <v/>
      </c>
      <c r="C65" s="31"/>
      <c r="D65" s="65" t="str">
        <f>IF(B65="","",SUMIF('المصاريف-Expenses'!$C:$H,'المشاريع-Projects'!$B65,'المصاريف-Expenses'!$H:$H))</f>
        <v/>
      </c>
      <c r="E65" s="31"/>
      <c r="F65" s="65" t="str">
        <f>IF(B65="","",VLOOKUP(B65,تسجيل!$B:$D,3,0))</f>
        <v/>
      </c>
      <c r="G65" s="31"/>
      <c r="H65" s="66" t="str">
        <f t="shared" si="0"/>
        <v/>
      </c>
      <c r="I65" s="31"/>
      <c r="J65" s="66" t="str">
        <f>IF(B65="","",VLOOKUP(B65,'Receivables-المستحقات'!B:H,7,0))</f>
        <v/>
      </c>
      <c r="K65" s="47"/>
      <c r="L65" s="67" t="str">
        <f>IFERROR(VLOOKUP(B65,تسجيل!B:F,5,0),"")</f>
        <v/>
      </c>
    </row>
    <row r="66" spans="2:12" ht="30" customHeight="1" x14ac:dyDescent="0.15">
      <c r="B66" s="64" t="str">
        <f>IF(تسجيل!B64="","",تسجيل!B64)</f>
        <v/>
      </c>
      <c r="C66" s="31"/>
      <c r="D66" s="65" t="str">
        <f>IF(B66="","",SUMIF('المصاريف-Expenses'!$C:$H,'المشاريع-Projects'!$B66,'المصاريف-Expenses'!$H:$H))</f>
        <v/>
      </c>
      <c r="E66" s="31"/>
      <c r="F66" s="65" t="str">
        <f>IF(B66="","",VLOOKUP(B66,تسجيل!$B:$D,3,0))</f>
        <v/>
      </c>
      <c r="G66" s="31"/>
      <c r="H66" s="66" t="str">
        <f t="shared" si="0"/>
        <v/>
      </c>
      <c r="I66" s="31"/>
      <c r="J66" s="66" t="str">
        <f>IF(B66="","",VLOOKUP(B66,'Receivables-المستحقات'!B:H,7,0))</f>
        <v/>
      </c>
      <c r="K66" s="47"/>
      <c r="L66" s="67" t="str">
        <f>IFERROR(VLOOKUP(B66,تسجيل!B:F,5,0),"")</f>
        <v/>
      </c>
    </row>
    <row r="67" spans="2:12" ht="30" customHeight="1" x14ac:dyDescent="0.15">
      <c r="B67" s="64" t="str">
        <f>IF(تسجيل!B65="","",تسجيل!B65)</f>
        <v/>
      </c>
      <c r="C67" s="31"/>
      <c r="D67" s="65" t="str">
        <f>IF(B67="","",SUMIF('المصاريف-Expenses'!$C:$H,'المشاريع-Projects'!$B67,'المصاريف-Expenses'!$H:$H))</f>
        <v/>
      </c>
      <c r="E67" s="31"/>
      <c r="F67" s="65" t="str">
        <f>IF(B67="","",VLOOKUP(B67,تسجيل!$B:$D,3,0))</f>
        <v/>
      </c>
      <c r="G67" s="31"/>
      <c r="H67" s="66" t="str">
        <f t="shared" si="0"/>
        <v/>
      </c>
      <c r="I67" s="31"/>
      <c r="J67" s="66" t="str">
        <f>IF(B67="","",VLOOKUP(B67,'Receivables-المستحقات'!B:H,7,0))</f>
        <v/>
      </c>
      <c r="K67" s="47"/>
      <c r="L67" s="67" t="str">
        <f>IFERROR(VLOOKUP(B67,تسجيل!B:F,5,0),"")</f>
        <v/>
      </c>
    </row>
    <row r="68" spans="2:12" ht="30" customHeight="1" x14ac:dyDescent="0.15">
      <c r="B68" s="64" t="str">
        <f>IF(تسجيل!B66="","",تسجيل!B66)</f>
        <v/>
      </c>
      <c r="C68" s="31"/>
      <c r="D68" s="65" t="str">
        <f>IF(B68="","",SUMIF('المصاريف-Expenses'!$C:$H,'المشاريع-Projects'!$B68,'المصاريف-Expenses'!$H:$H))</f>
        <v/>
      </c>
      <c r="E68" s="31"/>
      <c r="F68" s="65" t="str">
        <f>IF(B68="","",VLOOKUP(B68,تسجيل!$B:$D,3,0))</f>
        <v/>
      </c>
      <c r="G68" s="31"/>
      <c r="H68" s="66" t="str">
        <f t="shared" si="0"/>
        <v/>
      </c>
      <c r="I68" s="31"/>
      <c r="J68" s="66" t="str">
        <f>IF(B68="","",VLOOKUP(B68,'Receivables-المستحقات'!B:H,7,0))</f>
        <v/>
      </c>
      <c r="K68" s="47"/>
      <c r="L68" s="67" t="str">
        <f>IFERROR(VLOOKUP(B68,تسجيل!B:F,5,0),"")</f>
        <v/>
      </c>
    </row>
    <row r="69" spans="2:12" ht="30" customHeight="1" x14ac:dyDescent="0.15">
      <c r="B69" s="64" t="str">
        <f>IF(تسجيل!B67="","",تسجيل!B67)</f>
        <v/>
      </c>
      <c r="C69" s="31"/>
      <c r="D69" s="65" t="str">
        <f>IF(B69="","",SUMIF('المصاريف-Expenses'!$C:$H,'المشاريع-Projects'!$B69,'المصاريف-Expenses'!$H:$H))</f>
        <v/>
      </c>
      <c r="E69" s="31"/>
      <c r="F69" s="65" t="str">
        <f>IF(B69="","",VLOOKUP(B69,تسجيل!$B:$D,3,0))</f>
        <v/>
      </c>
      <c r="G69" s="31"/>
      <c r="H69" s="66" t="str">
        <f t="shared" si="0"/>
        <v/>
      </c>
      <c r="I69" s="31"/>
      <c r="J69" s="66" t="str">
        <f>IF(B69="","",VLOOKUP(B69,'Receivables-المستحقات'!B:H,7,0))</f>
        <v/>
      </c>
      <c r="K69" s="47"/>
      <c r="L69" s="67" t="str">
        <f>IFERROR(VLOOKUP(B69,تسجيل!B:F,5,0),"")</f>
        <v/>
      </c>
    </row>
    <row r="70" spans="2:12" ht="30" customHeight="1" x14ac:dyDescent="0.15">
      <c r="B70" s="64" t="str">
        <f>IF(تسجيل!B68="","",تسجيل!B68)</f>
        <v/>
      </c>
      <c r="C70" s="31"/>
      <c r="D70" s="65" t="str">
        <f>IF(B70="","",SUMIF('المصاريف-Expenses'!$C:$H,'المشاريع-Projects'!$B70,'المصاريف-Expenses'!$H:$H))</f>
        <v/>
      </c>
      <c r="E70" s="31"/>
      <c r="F70" s="65" t="str">
        <f>IF(B70="","",VLOOKUP(B70,تسجيل!$B:$D,3,0))</f>
        <v/>
      </c>
      <c r="G70" s="31"/>
      <c r="H70" s="66" t="str">
        <f t="shared" si="0"/>
        <v/>
      </c>
      <c r="I70" s="31"/>
      <c r="J70" s="66" t="str">
        <f>IF(B70="","",VLOOKUP(B70,'Receivables-المستحقات'!B:H,7,0))</f>
        <v/>
      </c>
      <c r="K70" s="47"/>
      <c r="L70" s="67" t="str">
        <f>IFERROR(VLOOKUP(B70,تسجيل!B:F,5,0),"")</f>
        <v/>
      </c>
    </row>
    <row r="71" spans="2:12" ht="30" customHeight="1" x14ac:dyDescent="0.15">
      <c r="B71" s="64" t="str">
        <f>IF(تسجيل!B69="","",تسجيل!B69)</f>
        <v/>
      </c>
      <c r="C71" s="31"/>
      <c r="D71" s="65" t="str">
        <f>IF(B71="","",SUMIF('المصاريف-Expenses'!$C:$H,'المشاريع-Projects'!$B71,'المصاريف-Expenses'!$H:$H))</f>
        <v/>
      </c>
      <c r="E71" s="31"/>
      <c r="F71" s="65" t="str">
        <f>IF(B71="","",VLOOKUP(B71,تسجيل!$B:$D,3,0))</f>
        <v/>
      </c>
      <c r="G71" s="31"/>
      <c r="H71" s="66" t="str">
        <f t="shared" si="0"/>
        <v/>
      </c>
      <c r="I71" s="31"/>
      <c r="J71" s="66" t="str">
        <f>IF(B71="","",VLOOKUP(B71,'Receivables-المستحقات'!B:H,7,0))</f>
        <v/>
      </c>
      <c r="K71" s="47"/>
      <c r="L71" s="67" t="str">
        <f>IFERROR(VLOOKUP(B71,تسجيل!B:F,5,0),"")</f>
        <v/>
      </c>
    </row>
    <row r="72" spans="2:12" ht="30" customHeight="1" x14ac:dyDescent="0.15">
      <c r="B72" s="64" t="str">
        <f>IF(تسجيل!B70="","",تسجيل!B70)</f>
        <v/>
      </c>
      <c r="C72" s="31"/>
      <c r="D72" s="65" t="str">
        <f>IF(B72="","",SUMIF('المصاريف-Expenses'!$C:$H,'المشاريع-Projects'!$B72,'المصاريف-Expenses'!$H:$H))</f>
        <v/>
      </c>
      <c r="E72" s="31"/>
      <c r="F72" s="65" t="str">
        <f>IF(B72="","",VLOOKUP(B72,تسجيل!$B:$D,3,0))</f>
        <v/>
      </c>
      <c r="G72" s="31"/>
      <c r="H72" s="66" t="str">
        <f t="shared" ref="H72:H104" si="1">IF(B72="","",F72-D72)</f>
        <v/>
      </c>
      <c r="I72" s="31"/>
      <c r="J72" s="66" t="str">
        <f>IF(B72="","",VLOOKUP(B72,'Receivables-المستحقات'!B:H,7,0))</f>
        <v/>
      </c>
      <c r="K72" s="47"/>
      <c r="L72" s="67" t="str">
        <f>IFERROR(VLOOKUP(B72,تسجيل!B:F,5,0),"")</f>
        <v/>
      </c>
    </row>
    <row r="73" spans="2:12" ht="30" customHeight="1" x14ac:dyDescent="0.15">
      <c r="B73" s="64" t="str">
        <f>IF(تسجيل!B71="","",تسجيل!B71)</f>
        <v/>
      </c>
      <c r="C73" s="31"/>
      <c r="D73" s="65" t="str">
        <f>IF(B73="","",SUMIF('المصاريف-Expenses'!$C:$H,'المشاريع-Projects'!$B73,'المصاريف-Expenses'!$H:$H))</f>
        <v/>
      </c>
      <c r="E73" s="31"/>
      <c r="F73" s="65" t="str">
        <f>IF(B73="","",VLOOKUP(B73,تسجيل!$B:$D,3,0))</f>
        <v/>
      </c>
      <c r="G73" s="31"/>
      <c r="H73" s="66" t="str">
        <f t="shared" si="1"/>
        <v/>
      </c>
      <c r="I73" s="31"/>
      <c r="J73" s="66" t="str">
        <f>IF(B73="","",VLOOKUP(B73,'Receivables-المستحقات'!B:H,7,0))</f>
        <v/>
      </c>
      <c r="K73" s="47"/>
      <c r="L73" s="67" t="str">
        <f>IFERROR(VLOOKUP(B73,تسجيل!B:F,5,0),"")</f>
        <v/>
      </c>
    </row>
    <row r="74" spans="2:12" ht="30" customHeight="1" x14ac:dyDescent="0.15">
      <c r="B74" s="64" t="str">
        <f>IF(تسجيل!B72="","",تسجيل!B72)</f>
        <v/>
      </c>
      <c r="C74" s="31"/>
      <c r="D74" s="65" t="str">
        <f>IF(B74="","",SUMIF('المصاريف-Expenses'!$C:$H,'المشاريع-Projects'!$B74,'المصاريف-Expenses'!$H:$H))</f>
        <v/>
      </c>
      <c r="E74" s="31"/>
      <c r="F74" s="65" t="str">
        <f>IF(B74="","",VLOOKUP(B74,تسجيل!$B:$D,3,0))</f>
        <v/>
      </c>
      <c r="G74" s="31"/>
      <c r="H74" s="66" t="str">
        <f t="shared" si="1"/>
        <v/>
      </c>
      <c r="I74" s="31"/>
      <c r="J74" s="66" t="str">
        <f>IF(B74="","",VLOOKUP(B74,'Receivables-المستحقات'!B:H,7,0))</f>
        <v/>
      </c>
      <c r="K74" s="47"/>
      <c r="L74" s="67" t="str">
        <f>IFERROR(VLOOKUP(B74,تسجيل!B:F,5,0),"")</f>
        <v/>
      </c>
    </row>
    <row r="75" spans="2:12" ht="30" customHeight="1" x14ac:dyDescent="0.15">
      <c r="B75" s="64" t="str">
        <f>IF(تسجيل!B73="","",تسجيل!B73)</f>
        <v/>
      </c>
      <c r="C75" s="31"/>
      <c r="D75" s="65" t="str">
        <f>IF(B75="","",SUMIF('المصاريف-Expenses'!$C:$H,'المشاريع-Projects'!$B75,'المصاريف-Expenses'!$H:$H))</f>
        <v/>
      </c>
      <c r="E75" s="31"/>
      <c r="F75" s="65" t="str">
        <f>IF(B75="","",VLOOKUP(B75,تسجيل!$B:$D,3,0))</f>
        <v/>
      </c>
      <c r="G75" s="31"/>
      <c r="H75" s="66" t="str">
        <f t="shared" si="1"/>
        <v/>
      </c>
      <c r="I75" s="31"/>
      <c r="J75" s="66" t="str">
        <f>IF(B75="","",VLOOKUP(B75,'Receivables-المستحقات'!B:H,7,0))</f>
        <v/>
      </c>
      <c r="K75" s="47"/>
      <c r="L75" s="67" t="str">
        <f>IFERROR(VLOOKUP(B75,تسجيل!B:F,5,0),"")</f>
        <v/>
      </c>
    </row>
    <row r="76" spans="2:12" ht="30" customHeight="1" x14ac:dyDescent="0.15">
      <c r="B76" s="64" t="str">
        <f>IF(تسجيل!B74="","",تسجيل!B74)</f>
        <v/>
      </c>
      <c r="C76" s="31"/>
      <c r="D76" s="65" t="str">
        <f>IF(B76="","",SUMIF('المصاريف-Expenses'!$C:$H,'المشاريع-Projects'!$B76,'المصاريف-Expenses'!$H:$H))</f>
        <v/>
      </c>
      <c r="E76" s="31"/>
      <c r="F76" s="65" t="str">
        <f>IF(B76="","",VLOOKUP(B76,تسجيل!$B:$D,3,0))</f>
        <v/>
      </c>
      <c r="G76" s="31"/>
      <c r="H76" s="66" t="str">
        <f t="shared" si="1"/>
        <v/>
      </c>
      <c r="I76" s="31"/>
      <c r="J76" s="66" t="str">
        <f>IF(B76="","",VLOOKUP(B76,'Receivables-المستحقات'!B:H,7,0))</f>
        <v/>
      </c>
      <c r="K76" s="47"/>
      <c r="L76" s="67" t="str">
        <f>IFERROR(VLOOKUP(B76,تسجيل!B:F,5,0),"")</f>
        <v/>
      </c>
    </row>
    <row r="77" spans="2:12" ht="30" customHeight="1" x14ac:dyDescent="0.15">
      <c r="B77" s="64" t="str">
        <f>IF(تسجيل!B75="","",تسجيل!B75)</f>
        <v/>
      </c>
      <c r="C77" s="31"/>
      <c r="D77" s="65" t="str">
        <f>IF(B77="","",SUMIF('المصاريف-Expenses'!$C:$H,'المشاريع-Projects'!$B77,'المصاريف-Expenses'!$H:$H))</f>
        <v/>
      </c>
      <c r="E77" s="31"/>
      <c r="F77" s="65" t="str">
        <f>IF(B77="","",VLOOKUP(B77,تسجيل!$B:$D,3,0))</f>
        <v/>
      </c>
      <c r="G77" s="31"/>
      <c r="H77" s="66" t="str">
        <f t="shared" si="1"/>
        <v/>
      </c>
      <c r="I77" s="31"/>
      <c r="J77" s="66" t="str">
        <f>IF(B77="","",VLOOKUP(B77,'Receivables-المستحقات'!B:H,7,0))</f>
        <v/>
      </c>
      <c r="K77" s="47"/>
      <c r="L77" s="67" t="str">
        <f>IFERROR(VLOOKUP(B77,تسجيل!B:F,5,0),"")</f>
        <v/>
      </c>
    </row>
    <row r="78" spans="2:12" ht="30" customHeight="1" x14ac:dyDescent="0.15">
      <c r="B78" s="64" t="str">
        <f>IF(تسجيل!B76="","",تسجيل!B76)</f>
        <v/>
      </c>
      <c r="C78" s="31"/>
      <c r="D78" s="65" t="str">
        <f>IF(B78="","",SUMIF('المصاريف-Expenses'!$C:$H,'المشاريع-Projects'!$B78,'المصاريف-Expenses'!$H:$H))</f>
        <v/>
      </c>
      <c r="E78" s="31"/>
      <c r="F78" s="65" t="str">
        <f>IF(B78="","",VLOOKUP(B78,تسجيل!$B:$D,3,0))</f>
        <v/>
      </c>
      <c r="G78" s="31"/>
      <c r="H78" s="66" t="str">
        <f t="shared" si="1"/>
        <v/>
      </c>
      <c r="I78" s="31"/>
      <c r="J78" s="66" t="str">
        <f>IF(B78="","",VLOOKUP(B78,'Receivables-المستحقات'!B:H,7,0))</f>
        <v/>
      </c>
      <c r="K78" s="47"/>
      <c r="L78" s="67" t="str">
        <f>IFERROR(VLOOKUP(B78,تسجيل!B:F,5,0),"")</f>
        <v/>
      </c>
    </row>
    <row r="79" spans="2:12" ht="30" customHeight="1" x14ac:dyDescent="0.15">
      <c r="B79" s="64" t="str">
        <f>IF(تسجيل!B77="","",تسجيل!B77)</f>
        <v/>
      </c>
      <c r="C79" s="31"/>
      <c r="D79" s="65" t="str">
        <f>IF(B79="","",SUMIF('المصاريف-Expenses'!$C:$H,'المشاريع-Projects'!$B79,'المصاريف-Expenses'!$H:$H))</f>
        <v/>
      </c>
      <c r="E79" s="31"/>
      <c r="F79" s="65" t="str">
        <f>IF(B79="","",VLOOKUP(B79,تسجيل!$B:$D,3,0))</f>
        <v/>
      </c>
      <c r="G79" s="31"/>
      <c r="H79" s="66" t="str">
        <f t="shared" si="1"/>
        <v/>
      </c>
      <c r="I79" s="31"/>
      <c r="J79" s="66" t="str">
        <f>IF(B79="","",VLOOKUP(B79,'Receivables-المستحقات'!B:H,7,0))</f>
        <v/>
      </c>
      <c r="K79" s="47"/>
      <c r="L79" s="67" t="str">
        <f>IFERROR(VLOOKUP(B79,تسجيل!B:F,5,0),"")</f>
        <v/>
      </c>
    </row>
    <row r="80" spans="2:12" ht="30" customHeight="1" x14ac:dyDescent="0.15">
      <c r="B80" s="64" t="str">
        <f>IF(تسجيل!B78="","",تسجيل!B78)</f>
        <v/>
      </c>
      <c r="C80" s="31"/>
      <c r="D80" s="65" t="str">
        <f>IF(B80="","",SUMIF('المصاريف-Expenses'!$C:$H,'المشاريع-Projects'!$B80,'المصاريف-Expenses'!$H:$H))</f>
        <v/>
      </c>
      <c r="E80" s="31"/>
      <c r="F80" s="65" t="str">
        <f>IF(B80="","",VLOOKUP(B80,تسجيل!$B:$D,3,0))</f>
        <v/>
      </c>
      <c r="G80" s="31"/>
      <c r="H80" s="66" t="str">
        <f t="shared" si="1"/>
        <v/>
      </c>
      <c r="I80" s="31"/>
      <c r="J80" s="66" t="str">
        <f>IF(B80="","",VLOOKUP(B80,'Receivables-المستحقات'!B:H,7,0))</f>
        <v/>
      </c>
      <c r="K80" s="47"/>
      <c r="L80" s="67" t="str">
        <f>IFERROR(VLOOKUP(B80,تسجيل!B:F,5,0),"")</f>
        <v/>
      </c>
    </row>
    <row r="81" spans="2:12" ht="30" customHeight="1" x14ac:dyDescent="0.15">
      <c r="B81" s="64" t="str">
        <f>IF(تسجيل!B79="","",تسجيل!B79)</f>
        <v/>
      </c>
      <c r="C81" s="31"/>
      <c r="D81" s="65" t="str">
        <f>IF(B81="","",SUMIF('المصاريف-Expenses'!$C:$H,'المشاريع-Projects'!$B81,'المصاريف-Expenses'!$H:$H))</f>
        <v/>
      </c>
      <c r="E81" s="31"/>
      <c r="F81" s="65" t="str">
        <f>IF(B81="","",VLOOKUP(B81,تسجيل!$B:$D,3,0))</f>
        <v/>
      </c>
      <c r="G81" s="31"/>
      <c r="H81" s="66" t="str">
        <f t="shared" si="1"/>
        <v/>
      </c>
      <c r="I81" s="31"/>
      <c r="J81" s="66" t="str">
        <f>IF(B81="","",VLOOKUP(B81,'Receivables-المستحقات'!B:H,7,0))</f>
        <v/>
      </c>
      <c r="K81" s="47"/>
      <c r="L81" s="67" t="str">
        <f>IFERROR(VLOOKUP(B81,تسجيل!B:F,5,0),"")</f>
        <v/>
      </c>
    </row>
    <row r="82" spans="2:12" ht="30" customHeight="1" x14ac:dyDescent="0.15">
      <c r="B82" s="64" t="str">
        <f>IF(تسجيل!B80="","",تسجيل!B80)</f>
        <v/>
      </c>
      <c r="C82" s="31"/>
      <c r="D82" s="65" t="str">
        <f>IF(B82="","",SUMIF('المصاريف-Expenses'!$C:$H,'المشاريع-Projects'!$B82,'المصاريف-Expenses'!$H:$H))</f>
        <v/>
      </c>
      <c r="E82" s="31"/>
      <c r="F82" s="65" t="str">
        <f>IF(B82="","",VLOOKUP(B82,تسجيل!$B:$D,3,0))</f>
        <v/>
      </c>
      <c r="G82" s="31"/>
      <c r="H82" s="66" t="str">
        <f t="shared" si="1"/>
        <v/>
      </c>
      <c r="I82" s="31"/>
      <c r="J82" s="66" t="str">
        <f>IF(B82="","",VLOOKUP(B82,'Receivables-المستحقات'!B:H,7,0))</f>
        <v/>
      </c>
      <c r="K82" s="47"/>
      <c r="L82" s="67" t="str">
        <f>IFERROR(VLOOKUP(B82,تسجيل!B:F,5,0),"")</f>
        <v/>
      </c>
    </row>
    <row r="83" spans="2:12" ht="30" customHeight="1" x14ac:dyDescent="0.15">
      <c r="B83" s="64" t="str">
        <f>IF(تسجيل!B81="","",تسجيل!B81)</f>
        <v/>
      </c>
      <c r="C83" s="31"/>
      <c r="D83" s="65" t="str">
        <f>IF(B83="","",SUMIF('المصاريف-Expenses'!$C:$H,'المشاريع-Projects'!$B83,'المصاريف-Expenses'!$H:$H))</f>
        <v/>
      </c>
      <c r="E83" s="31"/>
      <c r="F83" s="65" t="str">
        <f>IF(B83="","",VLOOKUP(B83,تسجيل!$B:$D,3,0))</f>
        <v/>
      </c>
      <c r="G83" s="31"/>
      <c r="H83" s="66" t="str">
        <f t="shared" si="1"/>
        <v/>
      </c>
      <c r="I83" s="31"/>
      <c r="J83" s="66" t="str">
        <f>IF(B83="","",VLOOKUP(B83,'Receivables-المستحقات'!B:H,7,0))</f>
        <v/>
      </c>
      <c r="K83" s="47"/>
      <c r="L83" s="67" t="str">
        <f>IFERROR(VLOOKUP(B83,تسجيل!B:F,5,0),"")</f>
        <v/>
      </c>
    </row>
    <row r="84" spans="2:12" ht="30" customHeight="1" x14ac:dyDescent="0.15">
      <c r="B84" s="64" t="str">
        <f>IF(تسجيل!B82="","",تسجيل!B82)</f>
        <v/>
      </c>
      <c r="C84" s="31"/>
      <c r="D84" s="65" t="str">
        <f>IF(B84="","",SUMIF('المصاريف-Expenses'!$C:$H,'المشاريع-Projects'!$B84,'المصاريف-Expenses'!$H:$H))</f>
        <v/>
      </c>
      <c r="E84" s="31"/>
      <c r="F84" s="65" t="str">
        <f>IF(B84="","",VLOOKUP(B84,تسجيل!$B:$D,3,0))</f>
        <v/>
      </c>
      <c r="G84" s="31"/>
      <c r="H84" s="66" t="str">
        <f t="shared" si="1"/>
        <v/>
      </c>
      <c r="I84" s="31"/>
      <c r="J84" s="66" t="str">
        <f>IF(B84="","",VLOOKUP(B84,'Receivables-المستحقات'!B:H,7,0))</f>
        <v/>
      </c>
      <c r="K84" s="47"/>
      <c r="L84" s="67" t="str">
        <f>IFERROR(VLOOKUP(B84,تسجيل!B:F,5,0),"")</f>
        <v/>
      </c>
    </row>
    <row r="85" spans="2:12" ht="30" customHeight="1" x14ac:dyDescent="0.15">
      <c r="B85" s="64" t="str">
        <f>IF(تسجيل!B83="","",تسجيل!B83)</f>
        <v/>
      </c>
      <c r="C85" s="31"/>
      <c r="D85" s="65" t="str">
        <f>IF(B85="","",SUMIF('المصاريف-Expenses'!$C:$H,'المشاريع-Projects'!$B85,'المصاريف-Expenses'!$H:$H))</f>
        <v/>
      </c>
      <c r="E85" s="31"/>
      <c r="F85" s="65" t="str">
        <f>IF(B85="","",VLOOKUP(B85,تسجيل!$B:$D,3,0))</f>
        <v/>
      </c>
      <c r="G85" s="31"/>
      <c r="H85" s="66" t="str">
        <f t="shared" si="1"/>
        <v/>
      </c>
      <c r="I85" s="31"/>
      <c r="J85" s="66" t="str">
        <f>IF(B85="","",VLOOKUP(B85,'Receivables-المستحقات'!B:H,7,0))</f>
        <v/>
      </c>
      <c r="K85" s="47"/>
      <c r="L85" s="67" t="str">
        <f>IFERROR(VLOOKUP(B85,تسجيل!B:F,5,0),"")</f>
        <v/>
      </c>
    </row>
    <row r="86" spans="2:12" ht="30" customHeight="1" x14ac:dyDescent="0.15">
      <c r="B86" s="64" t="str">
        <f>IF(تسجيل!B84="","",تسجيل!B84)</f>
        <v/>
      </c>
      <c r="C86" s="31"/>
      <c r="D86" s="65" t="str">
        <f>IF(B86="","",SUMIF('المصاريف-Expenses'!$C:$H,'المشاريع-Projects'!$B86,'المصاريف-Expenses'!$H:$H))</f>
        <v/>
      </c>
      <c r="E86" s="31"/>
      <c r="F86" s="65" t="str">
        <f>IF(B86="","",VLOOKUP(B86,تسجيل!$B:$D,3,0))</f>
        <v/>
      </c>
      <c r="G86" s="31"/>
      <c r="H86" s="66" t="str">
        <f t="shared" si="1"/>
        <v/>
      </c>
      <c r="I86" s="31"/>
      <c r="J86" s="66" t="str">
        <f>IF(B86="","",VLOOKUP(B86,'Receivables-المستحقات'!B:H,7,0))</f>
        <v/>
      </c>
      <c r="K86" s="47"/>
      <c r="L86" s="67" t="str">
        <f>IFERROR(VLOOKUP(B86,تسجيل!B:F,5,0),"")</f>
        <v/>
      </c>
    </row>
    <row r="87" spans="2:12" ht="30" customHeight="1" x14ac:dyDescent="0.15">
      <c r="B87" s="64" t="str">
        <f>IF(تسجيل!B85="","",تسجيل!B85)</f>
        <v/>
      </c>
      <c r="C87" s="31"/>
      <c r="D87" s="65" t="str">
        <f>IF(B87="","",SUMIF('المصاريف-Expenses'!$C:$H,'المشاريع-Projects'!$B87,'المصاريف-Expenses'!$H:$H))</f>
        <v/>
      </c>
      <c r="E87" s="31"/>
      <c r="F87" s="65" t="str">
        <f>IF(B87="","",VLOOKUP(B87,تسجيل!$B:$D,3,0))</f>
        <v/>
      </c>
      <c r="G87" s="31"/>
      <c r="H87" s="66" t="str">
        <f t="shared" si="1"/>
        <v/>
      </c>
      <c r="I87" s="31"/>
      <c r="J87" s="66" t="str">
        <f>IF(B87="","",VLOOKUP(B87,'Receivables-المستحقات'!B:H,7,0))</f>
        <v/>
      </c>
      <c r="K87" s="47"/>
      <c r="L87" s="67" t="str">
        <f>IFERROR(VLOOKUP(B87,تسجيل!B:F,5,0),"")</f>
        <v/>
      </c>
    </row>
    <row r="88" spans="2:12" ht="30" customHeight="1" x14ac:dyDescent="0.15">
      <c r="B88" s="64" t="str">
        <f>IF(تسجيل!B86="","",تسجيل!B86)</f>
        <v/>
      </c>
      <c r="C88" s="31"/>
      <c r="D88" s="65" t="str">
        <f>IF(B88="","",SUMIF('المصاريف-Expenses'!$C:$H,'المشاريع-Projects'!$B88,'المصاريف-Expenses'!$H:$H))</f>
        <v/>
      </c>
      <c r="E88" s="31"/>
      <c r="F88" s="65" t="str">
        <f>IF(B88="","",VLOOKUP(B88,تسجيل!$B:$D,3,0))</f>
        <v/>
      </c>
      <c r="G88" s="31"/>
      <c r="H88" s="66" t="str">
        <f t="shared" si="1"/>
        <v/>
      </c>
      <c r="I88" s="31"/>
      <c r="J88" s="66" t="str">
        <f>IF(B88="","",VLOOKUP(B88,'Receivables-المستحقات'!B:H,7,0))</f>
        <v/>
      </c>
      <c r="K88" s="47"/>
      <c r="L88" s="67" t="str">
        <f>IFERROR(VLOOKUP(B88,تسجيل!B:F,5,0),"")</f>
        <v/>
      </c>
    </row>
    <row r="89" spans="2:12" ht="30" customHeight="1" x14ac:dyDescent="0.15">
      <c r="B89" s="64" t="str">
        <f>IF(تسجيل!B87="","",تسجيل!B87)</f>
        <v/>
      </c>
      <c r="C89" s="31"/>
      <c r="D89" s="65" t="str">
        <f>IF(B89="","",SUMIF('المصاريف-Expenses'!$C:$H,'المشاريع-Projects'!$B89,'المصاريف-Expenses'!$H:$H))</f>
        <v/>
      </c>
      <c r="E89" s="31"/>
      <c r="F89" s="65" t="str">
        <f>IF(B89="","",VLOOKUP(B89,تسجيل!$B:$D,3,0))</f>
        <v/>
      </c>
      <c r="G89" s="31"/>
      <c r="H89" s="66" t="str">
        <f t="shared" si="1"/>
        <v/>
      </c>
      <c r="I89" s="31"/>
      <c r="J89" s="66" t="str">
        <f>IF(B89="","",VLOOKUP(B89,'Receivables-المستحقات'!B:H,7,0))</f>
        <v/>
      </c>
      <c r="K89" s="47"/>
      <c r="L89" s="67" t="str">
        <f>IFERROR(VLOOKUP(B89,تسجيل!B:F,5,0),"")</f>
        <v/>
      </c>
    </row>
    <row r="90" spans="2:12" ht="30" customHeight="1" x14ac:dyDescent="0.15">
      <c r="B90" s="64" t="str">
        <f>IF(تسجيل!B88="","",تسجيل!B88)</f>
        <v/>
      </c>
      <c r="C90" s="31"/>
      <c r="D90" s="65" t="str">
        <f>IF(B90="","",SUMIF('المصاريف-Expenses'!$C:$H,'المشاريع-Projects'!$B90,'المصاريف-Expenses'!$H:$H))</f>
        <v/>
      </c>
      <c r="E90" s="31"/>
      <c r="F90" s="65" t="str">
        <f>IF(B90="","",VLOOKUP(B90,تسجيل!$B:$D,3,0))</f>
        <v/>
      </c>
      <c r="G90" s="31"/>
      <c r="H90" s="66" t="str">
        <f t="shared" si="1"/>
        <v/>
      </c>
      <c r="I90" s="31"/>
      <c r="J90" s="66" t="str">
        <f>IF(B90="","",VLOOKUP(B90,'Receivables-المستحقات'!B:H,7,0))</f>
        <v/>
      </c>
      <c r="K90" s="47"/>
      <c r="L90" s="67" t="str">
        <f>IFERROR(VLOOKUP(B90,تسجيل!B:F,5,0),"")</f>
        <v/>
      </c>
    </row>
    <row r="91" spans="2:12" ht="30" customHeight="1" x14ac:dyDescent="0.15">
      <c r="B91" s="64" t="str">
        <f>IF(تسجيل!B89="","",تسجيل!B89)</f>
        <v/>
      </c>
      <c r="C91" s="31"/>
      <c r="D91" s="65" t="str">
        <f>IF(B91="","",SUMIF('المصاريف-Expenses'!$C:$H,'المشاريع-Projects'!$B91,'المصاريف-Expenses'!$H:$H))</f>
        <v/>
      </c>
      <c r="E91" s="31"/>
      <c r="F91" s="65" t="str">
        <f>IF(B91="","",VLOOKUP(B91,تسجيل!$B:$D,3,0))</f>
        <v/>
      </c>
      <c r="G91" s="31"/>
      <c r="H91" s="66" t="str">
        <f t="shared" si="1"/>
        <v/>
      </c>
      <c r="I91" s="31"/>
      <c r="J91" s="66" t="str">
        <f>IF(B91="","",VLOOKUP(B91,'Receivables-المستحقات'!B:H,7,0))</f>
        <v/>
      </c>
      <c r="K91" s="47"/>
      <c r="L91" s="67" t="str">
        <f>IFERROR(VLOOKUP(B91,تسجيل!B:F,5,0),"")</f>
        <v/>
      </c>
    </row>
    <row r="92" spans="2:12" ht="30" customHeight="1" x14ac:dyDescent="0.15">
      <c r="B92" s="64" t="str">
        <f>IF(تسجيل!B90="","",تسجيل!B90)</f>
        <v/>
      </c>
      <c r="C92" s="31"/>
      <c r="D92" s="65" t="str">
        <f>IF(B92="","",SUMIF('المصاريف-Expenses'!$C:$H,'المشاريع-Projects'!$B92,'المصاريف-Expenses'!$H:$H))</f>
        <v/>
      </c>
      <c r="E92" s="31"/>
      <c r="F92" s="65" t="str">
        <f>IF(B92="","",VLOOKUP(B92,تسجيل!$B:$D,3,0))</f>
        <v/>
      </c>
      <c r="G92" s="31"/>
      <c r="H92" s="66" t="str">
        <f t="shared" si="1"/>
        <v/>
      </c>
      <c r="I92" s="31"/>
      <c r="J92" s="66" t="str">
        <f>IF(B92="","",VLOOKUP(B92,'Receivables-المستحقات'!B:H,7,0))</f>
        <v/>
      </c>
      <c r="K92" s="47"/>
      <c r="L92" s="67" t="str">
        <f>IFERROR(VLOOKUP(B92,تسجيل!B:F,5,0),"")</f>
        <v/>
      </c>
    </row>
    <row r="93" spans="2:12" ht="30" customHeight="1" x14ac:dyDescent="0.15">
      <c r="B93" s="64" t="str">
        <f>IF(تسجيل!B91="","",تسجيل!B91)</f>
        <v/>
      </c>
      <c r="C93" s="31"/>
      <c r="D93" s="65" t="str">
        <f>IF(B93="","",SUMIF('المصاريف-Expenses'!$C:$H,'المشاريع-Projects'!$B93,'المصاريف-Expenses'!$H:$H))</f>
        <v/>
      </c>
      <c r="E93" s="31"/>
      <c r="F93" s="65" t="str">
        <f>IF(B93="","",VLOOKUP(B93,تسجيل!$B:$D,3,0))</f>
        <v/>
      </c>
      <c r="G93" s="31"/>
      <c r="H93" s="66" t="str">
        <f t="shared" si="1"/>
        <v/>
      </c>
      <c r="I93" s="31"/>
      <c r="J93" s="66" t="str">
        <f>IF(B93="","",VLOOKUP(B93,'Receivables-المستحقات'!B:H,7,0))</f>
        <v/>
      </c>
      <c r="K93" s="47"/>
      <c r="L93" s="67" t="str">
        <f>IFERROR(VLOOKUP(B93,تسجيل!B:F,5,0),"")</f>
        <v/>
      </c>
    </row>
    <row r="94" spans="2:12" ht="30" customHeight="1" x14ac:dyDescent="0.15">
      <c r="B94" s="64" t="str">
        <f>IF(تسجيل!B92="","",تسجيل!B92)</f>
        <v/>
      </c>
      <c r="C94" s="31"/>
      <c r="D94" s="65" t="str">
        <f>IF(B94="","",SUMIF('المصاريف-Expenses'!$C:$H,'المشاريع-Projects'!$B94,'المصاريف-Expenses'!$H:$H))</f>
        <v/>
      </c>
      <c r="E94" s="31"/>
      <c r="F94" s="65" t="str">
        <f>IF(B94="","",VLOOKUP(B94,تسجيل!$B:$D,3,0))</f>
        <v/>
      </c>
      <c r="G94" s="31"/>
      <c r="H94" s="66" t="str">
        <f t="shared" si="1"/>
        <v/>
      </c>
      <c r="I94" s="31"/>
      <c r="J94" s="66" t="str">
        <f>IF(B94="","",VLOOKUP(B94,'Receivables-المستحقات'!B:H,7,0))</f>
        <v/>
      </c>
      <c r="K94" s="47"/>
      <c r="L94" s="67" t="str">
        <f>IFERROR(VLOOKUP(B94,تسجيل!B:F,5,0),"")</f>
        <v/>
      </c>
    </row>
    <row r="95" spans="2:12" ht="30" customHeight="1" x14ac:dyDescent="0.15">
      <c r="B95" s="64" t="str">
        <f>IF(تسجيل!B93="","",تسجيل!B93)</f>
        <v/>
      </c>
      <c r="C95" s="31"/>
      <c r="D95" s="65" t="str">
        <f>IF(B95="","",SUMIF('المصاريف-Expenses'!$C:$H,'المشاريع-Projects'!$B95,'المصاريف-Expenses'!$H:$H))</f>
        <v/>
      </c>
      <c r="E95" s="31"/>
      <c r="F95" s="65" t="str">
        <f>IF(B95="","",VLOOKUP(B95,تسجيل!$B:$D,3,0))</f>
        <v/>
      </c>
      <c r="G95" s="31"/>
      <c r="H95" s="66" t="str">
        <f t="shared" si="1"/>
        <v/>
      </c>
      <c r="I95" s="31"/>
      <c r="J95" s="66" t="str">
        <f>IF(B95="","",VLOOKUP(B95,'Receivables-المستحقات'!B:H,7,0))</f>
        <v/>
      </c>
      <c r="K95" s="47"/>
      <c r="L95" s="67" t="str">
        <f>IFERROR(VLOOKUP(B95,تسجيل!B:F,5,0),"")</f>
        <v/>
      </c>
    </row>
    <row r="96" spans="2:12" ht="30" customHeight="1" x14ac:dyDescent="0.15">
      <c r="B96" s="64" t="str">
        <f>IF(تسجيل!B94="","",تسجيل!B94)</f>
        <v/>
      </c>
      <c r="C96" s="31"/>
      <c r="D96" s="65" t="str">
        <f>IF(B96="","",SUMIF('المصاريف-Expenses'!$C:$H,'المشاريع-Projects'!$B96,'المصاريف-Expenses'!$H:$H))</f>
        <v/>
      </c>
      <c r="E96" s="31"/>
      <c r="F96" s="65" t="str">
        <f>IF(B96="","",VLOOKUP(B96,تسجيل!$B:$D,3,0))</f>
        <v/>
      </c>
      <c r="G96" s="31"/>
      <c r="H96" s="66" t="str">
        <f t="shared" si="1"/>
        <v/>
      </c>
      <c r="I96" s="31"/>
      <c r="J96" s="66" t="str">
        <f>IF(B96="","",VLOOKUP(B96,'Receivables-المستحقات'!B:H,7,0))</f>
        <v/>
      </c>
      <c r="K96" s="47"/>
      <c r="L96" s="67" t="str">
        <f>IFERROR(VLOOKUP(B96,تسجيل!B:F,5,0),"")</f>
        <v/>
      </c>
    </row>
    <row r="97" spans="2:12" ht="30" customHeight="1" x14ac:dyDescent="0.15">
      <c r="B97" s="64" t="str">
        <f>IF(تسجيل!B95="","",تسجيل!B95)</f>
        <v/>
      </c>
      <c r="C97" s="31"/>
      <c r="D97" s="65" t="str">
        <f>IF(B97="","",SUMIF('المصاريف-Expenses'!$C:$H,'المشاريع-Projects'!$B97,'المصاريف-Expenses'!$H:$H))</f>
        <v/>
      </c>
      <c r="E97" s="31"/>
      <c r="F97" s="65" t="str">
        <f>IF(B97="","",VLOOKUP(B97,تسجيل!$B:$D,3,0))</f>
        <v/>
      </c>
      <c r="G97" s="31"/>
      <c r="H97" s="66" t="str">
        <f t="shared" si="1"/>
        <v/>
      </c>
      <c r="I97" s="31"/>
      <c r="J97" s="66" t="str">
        <f>IF(B97="","",VLOOKUP(B97,'Receivables-المستحقات'!B:H,7,0))</f>
        <v/>
      </c>
      <c r="K97" s="47"/>
      <c r="L97" s="67" t="str">
        <f>IFERROR(VLOOKUP(B97,تسجيل!B:F,5,0),"")</f>
        <v/>
      </c>
    </row>
    <row r="98" spans="2:12" ht="30" customHeight="1" x14ac:dyDescent="0.15">
      <c r="B98" s="64" t="str">
        <f>IF(تسجيل!B96="","",تسجيل!B96)</f>
        <v/>
      </c>
      <c r="C98" s="31"/>
      <c r="D98" s="65" t="str">
        <f>IF(B98="","",SUMIF('المصاريف-Expenses'!$C:$H,'المشاريع-Projects'!$B98,'المصاريف-Expenses'!$H:$H))</f>
        <v/>
      </c>
      <c r="E98" s="31"/>
      <c r="F98" s="65" t="str">
        <f>IF(B98="","",VLOOKUP(B98,تسجيل!$B:$D,3,0))</f>
        <v/>
      </c>
      <c r="G98" s="31"/>
      <c r="H98" s="66" t="str">
        <f t="shared" si="1"/>
        <v/>
      </c>
      <c r="I98" s="31"/>
      <c r="J98" s="66" t="str">
        <f>IF(B98="","",VLOOKUP(B98,'Receivables-المستحقات'!B:H,7,0))</f>
        <v/>
      </c>
      <c r="K98" s="47"/>
      <c r="L98" s="67" t="str">
        <f>IFERROR(VLOOKUP(B98,تسجيل!B:F,5,0),"")</f>
        <v/>
      </c>
    </row>
    <row r="99" spans="2:12" ht="30" customHeight="1" x14ac:dyDescent="0.15">
      <c r="B99" s="64" t="str">
        <f>IF(تسجيل!B97="","",تسجيل!B97)</f>
        <v/>
      </c>
      <c r="C99" s="31"/>
      <c r="D99" s="65" t="str">
        <f>IF(B99="","",SUMIF('المصاريف-Expenses'!$C:$H,'المشاريع-Projects'!$B99,'المصاريف-Expenses'!$H:$H))</f>
        <v/>
      </c>
      <c r="E99" s="31"/>
      <c r="F99" s="65" t="str">
        <f>IF(B99="","",VLOOKUP(B99,تسجيل!$B:$D,3,0))</f>
        <v/>
      </c>
      <c r="G99" s="31"/>
      <c r="H99" s="66" t="str">
        <f t="shared" si="1"/>
        <v/>
      </c>
      <c r="I99" s="31"/>
      <c r="J99" s="66" t="str">
        <f>IF(B99="","",VLOOKUP(B99,'Receivables-المستحقات'!B:H,7,0))</f>
        <v/>
      </c>
      <c r="K99" s="47"/>
      <c r="L99" s="67" t="str">
        <f>IFERROR(VLOOKUP(B99,تسجيل!B:F,5,0),"")</f>
        <v/>
      </c>
    </row>
    <row r="100" spans="2:12" ht="30" customHeight="1" x14ac:dyDescent="0.15">
      <c r="B100" s="64" t="str">
        <f>IF(تسجيل!B98="","",تسجيل!B98)</f>
        <v/>
      </c>
      <c r="C100" s="31"/>
      <c r="D100" s="65" t="str">
        <f>IF(B100="","",SUMIF('المصاريف-Expenses'!$C:$H,'المشاريع-Projects'!$B100,'المصاريف-Expenses'!$H:$H))</f>
        <v/>
      </c>
      <c r="E100" s="31"/>
      <c r="F100" s="65" t="str">
        <f>IF(B100="","",VLOOKUP(B100,تسجيل!$B:$D,3,0))</f>
        <v/>
      </c>
      <c r="G100" s="31"/>
      <c r="H100" s="66" t="str">
        <f t="shared" si="1"/>
        <v/>
      </c>
      <c r="I100" s="31"/>
      <c r="J100" s="66" t="str">
        <f>IF(B100="","",VLOOKUP(B100,'Receivables-المستحقات'!B:H,7,0))</f>
        <v/>
      </c>
      <c r="K100" s="47"/>
      <c r="L100" s="67" t="str">
        <f>IFERROR(VLOOKUP(B100,تسجيل!B:F,5,0),"")</f>
        <v/>
      </c>
    </row>
    <row r="101" spans="2:12" ht="30" customHeight="1" x14ac:dyDescent="0.15">
      <c r="B101" s="64" t="str">
        <f>IF(تسجيل!B99="","",تسجيل!B99)</f>
        <v/>
      </c>
      <c r="C101" s="31"/>
      <c r="D101" s="65" t="str">
        <f>IF(B101="","",SUMIF('المصاريف-Expenses'!$C:$H,'المشاريع-Projects'!$B101,'المصاريف-Expenses'!$H:$H))</f>
        <v/>
      </c>
      <c r="E101" s="31"/>
      <c r="F101" s="65" t="str">
        <f>IF(B101="","",VLOOKUP(B101,تسجيل!$B:$D,3,0))</f>
        <v/>
      </c>
      <c r="G101" s="31"/>
      <c r="H101" s="66" t="str">
        <f t="shared" si="1"/>
        <v/>
      </c>
      <c r="I101" s="31"/>
      <c r="J101" s="66" t="str">
        <f>IF(B101="","",VLOOKUP(B101,'Receivables-المستحقات'!B:H,7,0))</f>
        <v/>
      </c>
      <c r="K101" s="47"/>
      <c r="L101" s="67" t="str">
        <f>IFERROR(VLOOKUP(B101,تسجيل!B:F,5,0),"")</f>
        <v/>
      </c>
    </row>
    <row r="102" spans="2:12" ht="30" customHeight="1" x14ac:dyDescent="0.15">
      <c r="B102" s="64" t="str">
        <f>IF(تسجيل!B103="","",تسجيل!B103)</f>
        <v/>
      </c>
      <c r="C102" s="31"/>
      <c r="D102" s="65" t="str">
        <f>IF(B102="","",SUMIF('المصاريف-Expenses'!$C:$H,'المشاريع-Projects'!$B102,'المصاريف-Expenses'!$H:$H))</f>
        <v/>
      </c>
      <c r="E102" s="31"/>
      <c r="F102" s="65" t="str">
        <f>IF(B102="","",VLOOKUP(B102,تسجيل!$B:$D,3,0))</f>
        <v/>
      </c>
      <c r="G102" s="31"/>
      <c r="H102" s="66" t="str">
        <f t="shared" si="1"/>
        <v/>
      </c>
      <c r="I102" s="31"/>
      <c r="J102" s="66" t="str">
        <f>IF(B102="","",VLOOKUP(B102,'Receivables-المستحقات'!B:H,7,0))</f>
        <v/>
      </c>
      <c r="K102" s="47"/>
      <c r="L102" s="67" t="str">
        <f>IFERROR(VLOOKUP(B102,تسجيل!B:F,5,0),"")</f>
        <v/>
      </c>
    </row>
    <row r="103" spans="2:12" ht="30" customHeight="1" x14ac:dyDescent="0.15">
      <c r="B103" s="64" t="str">
        <f>IF(تسجيل!B104="","",تسجيل!B104)</f>
        <v/>
      </c>
      <c r="C103" s="31"/>
      <c r="D103" s="65" t="str">
        <f>IF(B103="","",SUMIF('المصاريف-Expenses'!$C:$H,'المشاريع-Projects'!$B103,'المصاريف-Expenses'!$H:$H))</f>
        <v/>
      </c>
      <c r="E103" s="31"/>
      <c r="F103" s="65" t="str">
        <f>IF(B103="","",VLOOKUP(B103,تسجيل!$B:$D,3,0))</f>
        <v/>
      </c>
      <c r="G103" s="31"/>
      <c r="H103" s="66" t="str">
        <f t="shared" si="1"/>
        <v/>
      </c>
      <c r="I103" s="31"/>
      <c r="J103" s="66" t="str">
        <f>IF(B103="","",VLOOKUP(B103,'Receivables-المستحقات'!B:H,7,0))</f>
        <v/>
      </c>
      <c r="K103" s="47"/>
      <c r="L103" s="67" t="str">
        <f>IFERROR(VLOOKUP(B103,تسجيل!B:F,5,0),"")</f>
        <v/>
      </c>
    </row>
    <row r="104" spans="2:12" ht="30" customHeight="1" x14ac:dyDescent="0.15">
      <c r="B104" s="64" t="str">
        <f>IF(تسجيل!B105="","",تسجيل!B105)</f>
        <v/>
      </c>
      <c r="C104" s="31"/>
      <c r="D104" s="65" t="str">
        <f>IF(B104="","",SUMIF('المصاريف-Expenses'!$C:$H,'المشاريع-Projects'!$B104,'المصاريف-Expenses'!$H:$H))</f>
        <v/>
      </c>
      <c r="E104" s="31"/>
      <c r="F104" s="65" t="str">
        <f>IF(B104="","",VLOOKUP(B104,تسجيل!$B:$D,3,0))</f>
        <v/>
      </c>
      <c r="G104" s="31"/>
      <c r="H104" s="66" t="str">
        <f t="shared" si="1"/>
        <v/>
      </c>
      <c r="I104" s="31"/>
      <c r="J104" s="66" t="str">
        <f>IF(B104="","",VLOOKUP(B104,'Receivables-المستحقات'!B:H,7,0))</f>
        <v/>
      </c>
      <c r="K104" s="47"/>
      <c r="L104" s="67" t="str">
        <f>IFERROR(VLOOKUP(B104,تسجيل!B:F,5,0),"")</f>
        <v/>
      </c>
    </row>
    <row r="105" spans="2:12" x14ac:dyDescent="0.15">
      <c r="B105" s="44" t="s">
        <v>14</v>
      </c>
      <c r="C105" s="44" t="s">
        <v>14</v>
      </c>
      <c r="D105" s="44" t="s">
        <v>14</v>
      </c>
      <c r="E105" s="44" t="s">
        <v>14</v>
      </c>
      <c r="F105" s="44" t="s">
        <v>14</v>
      </c>
      <c r="G105" s="44" t="s">
        <v>14</v>
      </c>
      <c r="H105" s="44" t="s">
        <v>14</v>
      </c>
      <c r="I105" s="44" t="s">
        <v>14</v>
      </c>
      <c r="J105" s="44" t="s">
        <v>14</v>
      </c>
      <c r="K105" s="44"/>
      <c r="L105" s="44"/>
    </row>
  </sheetData>
  <sheetProtection algorithmName="SHA-512" hashValue="UbghPsz4TWVeTYtN7G67nHNMpDBqfE15BGOdoKOL5v5+ZpC5QcOk7qCxf2nDFsZhf7FZ5Zy7bkS8z5TnyYv81g==" saltValue="+Ian3Tf6kZk4yVx5S4uoSw==" spinCount="100000" sheet="1" objects="1" scenarios="1"/>
  <mergeCells count="8">
    <mergeCell ref="Q6:R7"/>
    <mergeCell ref="N2:N3"/>
    <mergeCell ref="O2:O3"/>
    <mergeCell ref="O4:O5"/>
    <mergeCell ref="N4:N5"/>
    <mergeCell ref="N6:N7"/>
    <mergeCell ref="O6:O7"/>
    <mergeCell ref="Q2:R5"/>
  </mergeCells>
  <conditionalFormatting sqref="B8:L104">
    <cfRule type="expression" dxfId="0" priority="1">
      <formula>$L8="Done"</formula>
    </cfRule>
  </conditionalFormatting>
  <dataValidations count="1">
    <dataValidation allowBlank="1" showInputMessage="1" showErrorMessage="1" prompt="ظهور أشارة ERROR هنا يعني أنه حصل خطأ أثناء تسجيل قيمة المصاريف ..يرجى مراجعة المبرمج في حال لم تتمكن من حل المشكلة بنفسك !" sqref="S8" xr:uid="{00000000-0002-0000-0800-000000000000}"/>
  </dataValidations>
  <pageMargins left="0.7" right="0.7" top="0.75" bottom="0.75" header="0.3" footer="0.3"/>
  <pageSetup scale="43" orientation="portrait" horizontalDpi="0" verticalDpi="0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5:M29"/>
  <sheetViews>
    <sheetView showGridLines="0" showRowColHeaders="0" rightToLeft="1" zoomScale="125" zoomScaleNormal="125" workbookViewId="0">
      <selection activeCell="O16" sqref="O16"/>
    </sheetView>
  </sheetViews>
  <sheetFormatPr baseColWidth="10" defaultColWidth="8.83203125" defaultRowHeight="14" x14ac:dyDescent="0.15"/>
  <cols>
    <col min="1" max="1" width="6" style="5" customWidth="1"/>
    <col min="2" max="2" width="8.83203125" style="5"/>
    <col min="3" max="3" width="29.1640625" style="44" customWidth="1"/>
    <col min="4" max="4" width="14.1640625" style="44" customWidth="1"/>
    <col min="5" max="5" width="8.83203125" style="44"/>
    <col min="6" max="6" width="28.83203125" style="44" customWidth="1"/>
    <col min="7" max="7" width="8.83203125" style="5"/>
    <col min="8" max="8" width="19.33203125" style="44" customWidth="1"/>
    <col min="9" max="9" width="8.83203125" style="44"/>
    <col min="10" max="12" width="8.83203125" style="5"/>
    <col min="13" max="13" width="8.83203125" style="5" hidden="1" customWidth="1"/>
    <col min="14" max="16384" width="8.83203125" style="5"/>
  </cols>
  <sheetData>
    <row r="5" spans="1:13" ht="18" x14ac:dyDescent="0.2">
      <c r="A5" s="6"/>
      <c r="C5" s="114">
        <f ca="1">TODAY()</f>
        <v>45910</v>
      </c>
      <c r="D5" s="114"/>
      <c r="E5" s="114"/>
      <c r="F5" s="114"/>
    </row>
    <row r="6" spans="1:13" ht="18" x14ac:dyDescent="0.2">
      <c r="A6" s="6"/>
    </row>
    <row r="7" spans="1:13" s="30" customFormat="1" ht="20.25" customHeight="1" x14ac:dyDescent="0.2">
      <c r="C7" s="45" t="s">
        <v>80</v>
      </c>
      <c r="D7" s="46">
        <f>+'المشاريع-Projects'!O2</f>
        <v>53300</v>
      </c>
      <c r="E7" s="47"/>
      <c r="F7" s="115" t="s">
        <v>12</v>
      </c>
      <c r="G7" s="116"/>
    </row>
    <row r="8" spans="1:13" s="30" customFormat="1" ht="20.25" customHeight="1" x14ac:dyDescent="0.2">
      <c r="C8" s="45" t="s">
        <v>37</v>
      </c>
      <c r="D8" s="46">
        <f ca="1">+'المشاريع-Projects'!O4</f>
        <v>5750</v>
      </c>
      <c r="E8" s="47"/>
      <c r="F8" s="117">
        <f ca="1">D7-D8-D9</f>
        <v>43525</v>
      </c>
      <c r="G8" s="118"/>
    </row>
    <row r="9" spans="1:13" s="30" customFormat="1" ht="20.25" customHeight="1" x14ac:dyDescent="0.2">
      <c r="C9" s="45" t="s">
        <v>72</v>
      </c>
      <c r="D9" s="46">
        <f>+'المشاريع-Projects'!O6</f>
        <v>4025</v>
      </c>
      <c r="E9" s="47"/>
      <c r="F9" s="119"/>
      <c r="G9" s="120"/>
      <c r="M9" s="49">
        <f ca="1">+F8-'المشاريع-Projects'!Q6</f>
        <v>0</v>
      </c>
    </row>
    <row r="10" spans="1:13" s="30" customFormat="1" ht="20.25" customHeight="1" x14ac:dyDescent="0.2">
      <c r="C10" s="47"/>
      <c r="D10" s="47"/>
      <c r="E10" s="47"/>
      <c r="F10" s="47"/>
      <c r="H10" s="47"/>
      <c r="I10" s="47"/>
      <c r="M10" s="49" t="e">
        <f ca="1">+#REF!-'Receivables-المستحقات'!M3</f>
        <v>#REF!</v>
      </c>
    </row>
    <row r="11" spans="1:13" s="30" customFormat="1" ht="20.25" customHeight="1" x14ac:dyDescent="0.2">
      <c r="C11" s="45" t="s">
        <v>93</v>
      </c>
      <c r="D11" s="46">
        <f ca="1">'Receivables-المستحقات'!M3</f>
        <v>52000</v>
      </c>
      <c r="E11" s="47"/>
      <c r="F11" s="45" t="s">
        <v>49</v>
      </c>
      <c r="G11" s="48">
        <f>COUNTA(تسجيل!B6:B105)</f>
        <v>10</v>
      </c>
      <c r="H11" s="47"/>
      <c r="I11" s="47"/>
      <c r="M11" s="49" t="e">
        <f ca="1">#REF!-'الإلتزامات-Liabilities'!M3</f>
        <v>#REF!</v>
      </c>
    </row>
    <row r="12" spans="1:13" s="30" customFormat="1" ht="20.25" customHeight="1" x14ac:dyDescent="0.2">
      <c r="C12" s="47"/>
      <c r="D12" s="47"/>
      <c r="E12" s="47"/>
      <c r="F12" s="45" t="s">
        <v>88</v>
      </c>
      <c r="G12" s="48">
        <f>COUNTIF(تسجيل!$F$6:$F$105,"مستمر")</f>
        <v>6</v>
      </c>
      <c r="H12" s="47"/>
      <c r="I12" s="47"/>
      <c r="M12" s="49">
        <f ca="1">F24-'Advances-السلف'!J6</f>
        <v>0</v>
      </c>
    </row>
    <row r="13" spans="1:13" s="30" customFormat="1" ht="20.25" customHeight="1" x14ac:dyDescent="0.2">
      <c r="C13" s="45" t="s">
        <v>91</v>
      </c>
      <c r="D13" s="46">
        <f ca="1">'الإلتزامات-Liabilities'!M3</f>
        <v>1600</v>
      </c>
      <c r="E13" s="47"/>
      <c r="F13" s="45" t="s">
        <v>50</v>
      </c>
      <c r="G13" s="48">
        <f>COUNTIF(تسجيل!$F$6:$F$105,"Done")</f>
        <v>4</v>
      </c>
      <c r="H13" s="47"/>
      <c r="I13" s="47"/>
    </row>
    <row r="14" spans="1:13" s="30" customFormat="1" ht="20.25" customHeight="1" x14ac:dyDescent="0.2">
      <c r="E14" s="47"/>
      <c r="H14" s="47"/>
      <c r="I14" s="47"/>
    </row>
    <row r="15" spans="1:13" s="30" customFormat="1" ht="20.25" customHeight="1" x14ac:dyDescent="0.2">
      <c r="C15" s="47"/>
      <c r="D15" s="47"/>
      <c r="E15" s="47"/>
      <c r="H15" s="47"/>
      <c r="I15" s="47"/>
    </row>
    <row r="16" spans="1:13" s="30" customFormat="1" ht="20.25" customHeight="1" x14ac:dyDescent="0.2">
      <c r="C16" s="45" t="s">
        <v>73</v>
      </c>
      <c r="D16" s="46">
        <f>الصندوق!F3</f>
        <v>300</v>
      </c>
      <c r="E16" s="47"/>
      <c r="F16" s="47"/>
      <c r="H16" s="47"/>
      <c r="I16" s="47"/>
    </row>
    <row r="17" spans="3:9" s="30" customFormat="1" ht="20.25" customHeight="1" x14ac:dyDescent="0.2">
      <c r="C17" s="45" t="s">
        <v>74</v>
      </c>
      <c r="D17" s="46">
        <f>البنك!F3</f>
        <v>7850</v>
      </c>
      <c r="E17" s="47"/>
      <c r="F17" s="47"/>
      <c r="H17" s="47"/>
      <c r="I17" s="47"/>
    </row>
    <row r="18" spans="3:9" s="30" customFormat="1" ht="20.25" customHeight="1" x14ac:dyDescent="0.2">
      <c r="E18" s="47"/>
      <c r="F18" s="47"/>
      <c r="H18" s="47"/>
      <c r="I18" s="47"/>
    </row>
    <row r="19" spans="3:9" s="30" customFormat="1" ht="20.25" customHeight="1" x14ac:dyDescent="0.2">
      <c r="E19" s="47"/>
      <c r="F19" s="47"/>
      <c r="H19" s="47"/>
      <c r="I19" s="47"/>
    </row>
    <row r="20" spans="3:9" s="30" customFormat="1" ht="20.25" customHeight="1" x14ac:dyDescent="0.2">
      <c r="C20" s="47"/>
      <c r="D20" s="47"/>
      <c r="E20" s="47"/>
      <c r="F20" s="47"/>
      <c r="H20" s="47"/>
      <c r="I20" s="47"/>
    </row>
    <row r="21" spans="3:9" s="30" customFormat="1" ht="20.25" customHeight="1" x14ac:dyDescent="0.2">
      <c r="C21" s="115" t="s">
        <v>59</v>
      </c>
      <c r="D21" s="116"/>
      <c r="E21" s="47"/>
      <c r="F21" s="47"/>
      <c r="H21" s="47"/>
      <c r="I21" s="47"/>
    </row>
    <row r="22" spans="3:9" s="30" customFormat="1" ht="20.25" customHeight="1" x14ac:dyDescent="0.2">
      <c r="C22" s="45" t="str">
        <f>IF(تسجيل!H5="","",تسجيل!H5)</f>
        <v>منير</v>
      </c>
      <c r="D22" s="50">
        <f ca="1">IFERROR(HLOOKUP(C22,'Advances-السلف'!$B$5:$H$6,2,0),0)</f>
        <v>675</v>
      </c>
      <c r="E22" s="47"/>
      <c r="F22" s="121" t="s">
        <v>44</v>
      </c>
      <c r="G22" s="122"/>
      <c r="H22" s="47"/>
      <c r="I22" s="47"/>
    </row>
    <row r="23" spans="3:9" s="30" customFormat="1" ht="20.25" customHeight="1" x14ac:dyDescent="0.2">
      <c r="C23" s="45" t="str">
        <f>IF(تسجيل!H6="","",تسجيل!H6)</f>
        <v>محمد</v>
      </c>
      <c r="D23" s="50">
        <f ca="1">IFERROR(HLOOKUP(C23,'Advances-السلف'!$B$5:$H$6,2,0),0)</f>
        <v>0</v>
      </c>
      <c r="E23" s="47"/>
      <c r="F23" s="123"/>
      <c r="G23" s="124"/>
      <c r="H23" s="47"/>
      <c r="I23" s="47"/>
    </row>
    <row r="24" spans="3:9" s="30" customFormat="1" ht="20.25" customHeight="1" x14ac:dyDescent="0.2">
      <c r="C24" s="45" t="str">
        <f>IF(تسجيل!H7="","",تسجيل!H7)</f>
        <v>ناجي</v>
      </c>
      <c r="D24" s="50">
        <f ca="1">IFERROR(HLOOKUP(C24,'Advances-السلف'!$B$5:$H$6,2,0),0)</f>
        <v>0</v>
      </c>
      <c r="E24" s="47"/>
      <c r="F24" s="110">
        <f ca="1">SUM(D22:D25)</f>
        <v>675</v>
      </c>
      <c r="G24" s="111"/>
      <c r="H24" s="47"/>
      <c r="I24" s="47"/>
    </row>
    <row r="25" spans="3:9" s="30" customFormat="1" ht="20.25" customHeight="1" x14ac:dyDescent="0.2">
      <c r="C25" s="45" t="str">
        <f>IF(تسجيل!H8="","",تسجيل!H8)</f>
        <v>وسيم</v>
      </c>
      <c r="D25" s="50">
        <f ca="1">IFERROR(HLOOKUP(C25,'Advances-السلف'!$B$5:$H$6,2,0),0)</f>
        <v>0</v>
      </c>
      <c r="E25" s="47"/>
      <c r="F25" s="112"/>
      <c r="G25" s="113"/>
      <c r="H25" s="47"/>
      <c r="I25" s="47"/>
    </row>
    <row r="26" spans="3:9" ht="20.25" customHeight="1" x14ac:dyDescent="0.15">
      <c r="C26" s="44" t="str">
        <f>IF(تسجيل!H9="","",تسجيل!H9)</f>
        <v/>
      </c>
    </row>
    <row r="27" spans="3:9" ht="20.25" customHeight="1" x14ac:dyDescent="0.15"/>
    <row r="28" spans="3:9" ht="20.25" customHeight="1" x14ac:dyDescent="0.15"/>
    <row r="29" spans="3:9" ht="20.25" customHeight="1" x14ac:dyDescent="0.15"/>
  </sheetData>
  <sheetProtection algorithmName="SHA-512" hashValue="53TKA7oSxkjpOlPGwDMW2MbvP/CXCmCeujQxp6/h9fxUKl3TRvU7IhPrYVt1HLlXR7N2BQqGzUm9PPbCegfSjQ==" saltValue="NgtT0chr4iwmzHAKqYqnWg==" spinCount="100000" sheet="1" objects="1" scenarios="1"/>
  <mergeCells count="6">
    <mergeCell ref="F24:G25"/>
    <mergeCell ref="C5:F5"/>
    <mergeCell ref="C21:D21"/>
    <mergeCell ref="F7:G7"/>
    <mergeCell ref="F8:G9"/>
    <mergeCell ref="F22:G23"/>
  </mergeCells>
  <printOptions horizontalCentered="1"/>
  <pageMargins left="0.23" right="0.32" top="0.32" bottom="0.75" header="0.3" footer="0.3"/>
  <pageSetup paperSize="9" scale="83" orientation="portrait" horizontalDpi="0" verticalDpi="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43951-33B7-0645-B10E-86B8F86DF87D}">
  <dimension ref="A2:Q204"/>
  <sheetViews>
    <sheetView showGridLines="0" showRowColHeaders="0" rightToLeft="1" zoomScaleNormal="100" workbookViewId="0">
      <selection activeCell="F8" sqref="F8"/>
    </sheetView>
  </sheetViews>
  <sheetFormatPr baseColWidth="10" defaultRowHeight="14" x14ac:dyDescent="0.15"/>
  <cols>
    <col min="1" max="1" width="8.6640625" customWidth="1"/>
    <col min="2" max="2" width="23.33203125" style="7" customWidth="1"/>
    <col min="3" max="3" width="5.1640625" style="7" customWidth="1"/>
    <col min="4" max="4" width="68.1640625" style="8" customWidth="1"/>
    <col min="5" max="5" width="5.1640625" style="7" customWidth="1"/>
    <col min="6" max="6" width="22" style="3" customWidth="1"/>
    <col min="7" max="7" width="24.33203125" style="3" customWidth="1"/>
    <col min="8" max="8" width="3.33203125" customWidth="1"/>
  </cols>
  <sheetData>
    <row r="2" spans="1:9" s="7" customFormat="1" ht="22" customHeight="1" thickBot="1" x14ac:dyDescent="0.2">
      <c r="D2" s="8"/>
      <c r="F2" s="129" t="s">
        <v>55</v>
      </c>
      <c r="G2" s="129"/>
    </row>
    <row r="3" spans="1:9" x14ac:dyDescent="0.15">
      <c r="F3" s="125">
        <f>D6+SUM(F9:F203)-SUM(G9:G203)</f>
        <v>300</v>
      </c>
      <c r="G3" s="126"/>
    </row>
    <row r="4" spans="1:9" ht="15" thickBot="1" x14ac:dyDescent="0.2">
      <c r="F4" s="127"/>
      <c r="G4" s="128"/>
    </row>
    <row r="6" spans="1:9" s="15" customFormat="1" ht="25" customHeight="1" x14ac:dyDescent="0.2">
      <c r="B6" s="59" t="s">
        <v>85</v>
      </c>
      <c r="C6" s="17"/>
      <c r="D6" s="51">
        <v>200</v>
      </c>
      <c r="E6" s="17"/>
      <c r="F6" s="22"/>
      <c r="G6" s="22"/>
    </row>
    <row r="8" spans="1:9" s="21" customFormat="1" ht="27" customHeight="1" x14ac:dyDescent="0.2">
      <c r="A8" s="20"/>
      <c r="B8" s="28" t="s">
        <v>5</v>
      </c>
      <c r="C8" s="29"/>
      <c r="D8" s="28" t="s">
        <v>4</v>
      </c>
      <c r="E8" s="29"/>
      <c r="F8" s="28" t="s">
        <v>57</v>
      </c>
      <c r="G8" s="28" t="s">
        <v>56</v>
      </c>
      <c r="H8" s="42"/>
    </row>
    <row r="9" spans="1:9" s="15" customFormat="1" ht="30" customHeight="1" x14ac:dyDescent="0.2">
      <c r="A9" s="22"/>
      <c r="B9" s="52">
        <v>45870</v>
      </c>
      <c r="C9" s="53"/>
      <c r="D9" s="54" t="s">
        <v>58</v>
      </c>
      <c r="E9" s="53"/>
      <c r="F9" s="55">
        <v>800</v>
      </c>
      <c r="G9" s="51"/>
      <c r="I9" s="22" t="str">
        <f>IF(OR(G9="",F9=""),"","Error")</f>
        <v/>
      </c>
    </row>
    <row r="10" spans="1:9" s="15" customFormat="1" ht="30" customHeight="1" x14ac:dyDescent="0.2">
      <c r="A10" s="22"/>
      <c r="B10" s="52">
        <v>45872</v>
      </c>
      <c r="C10" s="53"/>
      <c r="D10" s="54" t="s">
        <v>58</v>
      </c>
      <c r="E10" s="53"/>
      <c r="F10" s="55">
        <v>500</v>
      </c>
      <c r="G10" s="51"/>
      <c r="I10" s="22" t="str">
        <f t="shared" ref="I10:I73" si="0">IF(OR(G10="",F10=""),"","Error")</f>
        <v/>
      </c>
    </row>
    <row r="11" spans="1:9" s="15" customFormat="1" ht="30" customHeight="1" x14ac:dyDescent="0.2">
      <c r="A11" s="22"/>
      <c r="B11" s="52">
        <v>45884</v>
      </c>
      <c r="C11" s="53"/>
      <c r="D11" s="54" t="s">
        <v>76</v>
      </c>
      <c r="E11" s="53"/>
      <c r="F11" s="55"/>
      <c r="G11" s="51">
        <v>1000</v>
      </c>
      <c r="I11" s="22" t="str">
        <f t="shared" si="0"/>
        <v/>
      </c>
    </row>
    <row r="12" spans="1:9" s="15" customFormat="1" ht="30" customHeight="1" x14ac:dyDescent="0.2">
      <c r="A12" s="22"/>
      <c r="B12" s="52">
        <v>45889</v>
      </c>
      <c r="C12" s="53"/>
      <c r="D12" s="54" t="s">
        <v>77</v>
      </c>
      <c r="E12" s="53"/>
      <c r="F12" s="55"/>
      <c r="G12" s="51">
        <v>200</v>
      </c>
      <c r="I12" s="22" t="str">
        <f t="shared" si="0"/>
        <v/>
      </c>
    </row>
    <row r="13" spans="1:9" s="15" customFormat="1" ht="30" customHeight="1" x14ac:dyDescent="0.2">
      <c r="A13" s="22"/>
      <c r="B13" s="52"/>
      <c r="C13" s="53"/>
      <c r="D13" s="54"/>
      <c r="E13" s="53"/>
      <c r="F13" s="55"/>
      <c r="G13" s="51"/>
      <c r="I13" s="22" t="str">
        <f t="shared" si="0"/>
        <v/>
      </c>
    </row>
    <row r="14" spans="1:9" s="15" customFormat="1" ht="30" customHeight="1" x14ac:dyDescent="0.2">
      <c r="A14" s="22"/>
      <c r="B14" s="52"/>
      <c r="C14" s="53"/>
      <c r="D14" s="54"/>
      <c r="E14" s="53"/>
      <c r="F14" s="55"/>
      <c r="G14" s="51"/>
      <c r="I14" s="22" t="str">
        <f t="shared" si="0"/>
        <v/>
      </c>
    </row>
    <row r="15" spans="1:9" s="15" customFormat="1" ht="30" customHeight="1" x14ac:dyDescent="0.2">
      <c r="A15" s="22"/>
      <c r="B15" s="52"/>
      <c r="C15" s="53"/>
      <c r="D15" s="54"/>
      <c r="E15" s="53"/>
      <c r="F15" s="55"/>
      <c r="G15" s="51"/>
      <c r="I15" s="22" t="str">
        <f t="shared" si="0"/>
        <v/>
      </c>
    </row>
    <row r="16" spans="1:9" s="15" customFormat="1" ht="30" customHeight="1" x14ac:dyDescent="0.2">
      <c r="A16" s="22"/>
      <c r="B16" s="52"/>
      <c r="C16" s="53"/>
      <c r="D16" s="54"/>
      <c r="E16" s="53"/>
      <c r="F16" s="55"/>
      <c r="G16" s="51"/>
      <c r="I16" s="22" t="str">
        <f t="shared" si="0"/>
        <v/>
      </c>
    </row>
    <row r="17" spans="1:9" s="15" customFormat="1" ht="30" customHeight="1" x14ac:dyDescent="0.2">
      <c r="A17" s="22"/>
      <c r="B17" s="52"/>
      <c r="C17" s="53"/>
      <c r="D17" s="54"/>
      <c r="E17" s="53"/>
      <c r="F17" s="55"/>
      <c r="G17" s="51"/>
      <c r="I17" s="22" t="str">
        <f t="shared" si="0"/>
        <v/>
      </c>
    </row>
    <row r="18" spans="1:9" s="15" customFormat="1" ht="30" customHeight="1" x14ac:dyDescent="0.2">
      <c r="A18" s="22"/>
      <c r="B18" s="52"/>
      <c r="C18" s="53"/>
      <c r="D18" s="54"/>
      <c r="E18" s="53"/>
      <c r="F18" s="55"/>
      <c r="G18" s="51"/>
      <c r="I18" s="22" t="str">
        <f t="shared" si="0"/>
        <v/>
      </c>
    </row>
    <row r="19" spans="1:9" s="15" customFormat="1" ht="30" customHeight="1" x14ac:dyDescent="0.2">
      <c r="A19" s="22"/>
      <c r="B19" s="52"/>
      <c r="C19" s="53"/>
      <c r="D19" s="54"/>
      <c r="E19" s="53"/>
      <c r="F19" s="55"/>
      <c r="G19" s="51"/>
      <c r="I19" s="22" t="str">
        <f t="shared" si="0"/>
        <v/>
      </c>
    </row>
    <row r="20" spans="1:9" s="15" customFormat="1" ht="30" customHeight="1" x14ac:dyDescent="0.2">
      <c r="A20" s="22"/>
      <c r="B20" s="52"/>
      <c r="C20" s="53"/>
      <c r="D20" s="54"/>
      <c r="E20" s="53"/>
      <c r="F20" s="55"/>
      <c r="G20" s="51"/>
      <c r="I20" s="22" t="str">
        <f t="shared" si="0"/>
        <v/>
      </c>
    </row>
    <row r="21" spans="1:9" s="15" customFormat="1" ht="30" customHeight="1" x14ac:dyDescent="0.2">
      <c r="A21" s="22"/>
      <c r="B21" s="52"/>
      <c r="C21" s="53"/>
      <c r="D21" s="54"/>
      <c r="E21" s="53"/>
      <c r="F21" s="55"/>
      <c r="G21" s="51"/>
      <c r="I21" s="22" t="str">
        <f t="shared" si="0"/>
        <v/>
      </c>
    </row>
    <row r="22" spans="1:9" s="15" customFormat="1" ht="30" customHeight="1" x14ac:dyDescent="0.2">
      <c r="A22" s="22"/>
      <c r="B22" s="52"/>
      <c r="C22" s="53"/>
      <c r="D22" s="54"/>
      <c r="E22" s="53"/>
      <c r="F22" s="55"/>
      <c r="G22" s="51"/>
      <c r="I22" s="22" t="str">
        <f t="shared" si="0"/>
        <v/>
      </c>
    </row>
    <row r="23" spans="1:9" s="15" customFormat="1" ht="30" customHeight="1" x14ac:dyDescent="0.2">
      <c r="A23" s="22"/>
      <c r="B23" s="52"/>
      <c r="C23" s="53"/>
      <c r="D23" s="54"/>
      <c r="E23" s="53"/>
      <c r="F23" s="55"/>
      <c r="G23" s="51"/>
      <c r="I23" s="22" t="str">
        <f t="shared" si="0"/>
        <v/>
      </c>
    </row>
    <row r="24" spans="1:9" s="15" customFormat="1" ht="30" customHeight="1" x14ac:dyDescent="0.2">
      <c r="A24" s="22"/>
      <c r="B24" s="52"/>
      <c r="C24" s="53"/>
      <c r="D24" s="54"/>
      <c r="E24" s="53"/>
      <c r="F24" s="55"/>
      <c r="G24" s="51"/>
      <c r="I24" s="22" t="str">
        <f t="shared" si="0"/>
        <v/>
      </c>
    </row>
    <row r="25" spans="1:9" s="15" customFormat="1" ht="30" customHeight="1" x14ac:dyDescent="0.2">
      <c r="A25" s="22"/>
      <c r="B25" s="52"/>
      <c r="C25" s="53"/>
      <c r="D25" s="54"/>
      <c r="E25" s="53"/>
      <c r="F25" s="55"/>
      <c r="G25" s="51"/>
      <c r="I25" s="22" t="str">
        <f t="shared" si="0"/>
        <v/>
      </c>
    </row>
    <row r="26" spans="1:9" s="15" customFormat="1" ht="30" customHeight="1" x14ac:dyDescent="0.2">
      <c r="A26" s="22"/>
      <c r="B26" s="52"/>
      <c r="C26" s="53"/>
      <c r="D26" s="54"/>
      <c r="E26" s="53"/>
      <c r="F26" s="55"/>
      <c r="G26" s="51"/>
      <c r="I26" s="22" t="str">
        <f t="shared" si="0"/>
        <v/>
      </c>
    </row>
    <row r="27" spans="1:9" s="15" customFormat="1" ht="30" customHeight="1" x14ac:dyDescent="0.2">
      <c r="A27" s="22"/>
      <c r="B27" s="52"/>
      <c r="C27" s="53"/>
      <c r="D27" s="54"/>
      <c r="E27" s="53"/>
      <c r="F27" s="55"/>
      <c r="G27" s="51"/>
      <c r="I27" s="22" t="str">
        <f t="shared" si="0"/>
        <v/>
      </c>
    </row>
    <row r="28" spans="1:9" s="15" customFormat="1" ht="30" customHeight="1" x14ac:dyDescent="0.2">
      <c r="A28" s="22"/>
      <c r="B28" s="52"/>
      <c r="C28" s="53"/>
      <c r="D28" s="54"/>
      <c r="E28" s="53"/>
      <c r="F28" s="55"/>
      <c r="G28" s="51"/>
      <c r="I28" s="22" t="str">
        <f t="shared" si="0"/>
        <v/>
      </c>
    </row>
    <row r="29" spans="1:9" s="15" customFormat="1" ht="30" customHeight="1" x14ac:dyDescent="0.2">
      <c r="A29" s="22"/>
      <c r="B29" s="56"/>
      <c r="C29" s="57"/>
      <c r="D29" s="58"/>
      <c r="E29" s="57"/>
      <c r="F29" s="55"/>
      <c r="G29" s="51"/>
      <c r="I29" s="22" t="str">
        <f t="shared" si="0"/>
        <v/>
      </c>
    </row>
    <row r="30" spans="1:9" s="15" customFormat="1" ht="30" customHeight="1" x14ac:dyDescent="0.2">
      <c r="A30" s="22"/>
      <c r="B30" s="56"/>
      <c r="C30" s="57"/>
      <c r="D30" s="58"/>
      <c r="E30" s="57"/>
      <c r="F30" s="55"/>
      <c r="G30" s="51"/>
      <c r="I30" s="22" t="str">
        <f t="shared" si="0"/>
        <v/>
      </c>
    </row>
    <row r="31" spans="1:9" s="15" customFormat="1" ht="30" customHeight="1" x14ac:dyDescent="0.2">
      <c r="A31" s="22"/>
      <c r="B31" s="56"/>
      <c r="C31" s="57"/>
      <c r="D31" s="58"/>
      <c r="E31" s="57"/>
      <c r="F31" s="55"/>
      <c r="G31" s="51"/>
      <c r="I31" s="22" t="str">
        <f t="shared" si="0"/>
        <v/>
      </c>
    </row>
    <row r="32" spans="1:9" s="15" customFormat="1" ht="30" customHeight="1" x14ac:dyDescent="0.2">
      <c r="A32" s="22"/>
      <c r="B32" s="56"/>
      <c r="C32" s="57"/>
      <c r="D32" s="58"/>
      <c r="E32" s="57"/>
      <c r="F32" s="55"/>
      <c r="G32" s="51"/>
      <c r="I32" s="22" t="str">
        <f t="shared" si="0"/>
        <v/>
      </c>
    </row>
    <row r="33" spans="1:17" s="15" customFormat="1" ht="30" customHeight="1" x14ac:dyDescent="0.2">
      <c r="A33" s="22"/>
      <c r="B33" s="56"/>
      <c r="C33" s="57"/>
      <c r="D33" s="58"/>
      <c r="E33" s="57"/>
      <c r="F33" s="55"/>
      <c r="G33" s="51"/>
      <c r="I33" s="22" t="str">
        <f t="shared" si="0"/>
        <v/>
      </c>
    </row>
    <row r="34" spans="1:17" s="15" customFormat="1" ht="30" customHeight="1" x14ac:dyDescent="0.2">
      <c r="A34" s="22"/>
      <c r="B34" s="56"/>
      <c r="C34" s="57"/>
      <c r="D34" s="58"/>
      <c r="E34" s="57"/>
      <c r="F34" s="55"/>
      <c r="G34" s="51"/>
      <c r="I34" s="22" t="str">
        <f t="shared" si="0"/>
        <v/>
      </c>
    </row>
    <row r="35" spans="1:17" s="15" customFormat="1" ht="30" customHeight="1" x14ac:dyDescent="0.2">
      <c r="A35" s="22"/>
      <c r="B35" s="56"/>
      <c r="C35" s="57"/>
      <c r="D35" s="58"/>
      <c r="E35" s="57"/>
      <c r="F35" s="55"/>
      <c r="G35" s="51"/>
      <c r="I35" s="22" t="str">
        <f t="shared" si="0"/>
        <v/>
      </c>
    </row>
    <row r="36" spans="1:17" s="15" customFormat="1" ht="30" customHeight="1" x14ac:dyDescent="0.2">
      <c r="A36" s="22"/>
      <c r="B36" s="56"/>
      <c r="C36" s="57"/>
      <c r="D36" s="58"/>
      <c r="E36" s="57"/>
      <c r="F36" s="55"/>
      <c r="G36" s="51"/>
      <c r="I36" s="22" t="str">
        <f t="shared" si="0"/>
        <v/>
      </c>
    </row>
    <row r="37" spans="1:17" s="15" customFormat="1" ht="30" customHeight="1" x14ac:dyDescent="0.2">
      <c r="A37" s="22"/>
      <c r="B37" s="56"/>
      <c r="C37" s="57"/>
      <c r="D37" s="58"/>
      <c r="E37" s="57"/>
      <c r="F37" s="55"/>
      <c r="G37" s="51"/>
      <c r="I37" s="22" t="str">
        <f t="shared" si="0"/>
        <v/>
      </c>
    </row>
    <row r="38" spans="1:17" s="15" customFormat="1" ht="30" customHeight="1" x14ac:dyDescent="0.2">
      <c r="A38" s="22"/>
      <c r="B38" s="56"/>
      <c r="C38" s="57"/>
      <c r="D38" s="58"/>
      <c r="E38" s="57"/>
      <c r="F38" s="55"/>
      <c r="G38" s="51"/>
      <c r="I38" s="22" t="str">
        <f t="shared" si="0"/>
        <v/>
      </c>
    </row>
    <row r="39" spans="1:17" s="15" customFormat="1" ht="30" customHeight="1" x14ac:dyDescent="0.2">
      <c r="A39" s="22"/>
      <c r="B39" s="56"/>
      <c r="C39" s="57"/>
      <c r="D39" s="58"/>
      <c r="E39" s="57"/>
      <c r="F39" s="55"/>
      <c r="G39" s="51"/>
      <c r="I39" s="22" t="str">
        <f t="shared" si="0"/>
        <v/>
      </c>
    </row>
    <row r="40" spans="1:17" s="15" customFormat="1" ht="30" customHeight="1" x14ac:dyDescent="0.2">
      <c r="A40" s="22"/>
      <c r="B40" s="56"/>
      <c r="C40" s="57"/>
      <c r="D40" s="58"/>
      <c r="E40" s="57"/>
      <c r="F40" s="55"/>
      <c r="G40" s="51"/>
      <c r="I40" s="22" t="str">
        <f t="shared" si="0"/>
        <v/>
      </c>
    </row>
    <row r="41" spans="1:17" s="15" customFormat="1" ht="30" customHeight="1" x14ac:dyDescent="0.2">
      <c r="A41" s="22"/>
      <c r="B41" s="56"/>
      <c r="C41" s="57"/>
      <c r="D41" s="58"/>
      <c r="E41" s="57"/>
      <c r="F41" s="55"/>
      <c r="G41" s="51"/>
      <c r="I41" s="22" t="str">
        <f t="shared" si="0"/>
        <v/>
      </c>
    </row>
    <row r="42" spans="1:17" s="15" customFormat="1" ht="30" customHeight="1" x14ac:dyDescent="0.2">
      <c r="A42" s="22"/>
      <c r="B42" s="56"/>
      <c r="C42" s="57"/>
      <c r="D42" s="58"/>
      <c r="E42" s="57"/>
      <c r="F42" s="55"/>
      <c r="G42" s="51"/>
      <c r="I42" s="22" t="str">
        <f t="shared" si="0"/>
        <v/>
      </c>
    </row>
    <row r="43" spans="1:17" s="15" customFormat="1" ht="30" customHeight="1" x14ac:dyDescent="0.2">
      <c r="A43" s="22"/>
      <c r="B43" s="56"/>
      <c r="C43" s="57"/>
      <c r="D43" s="58"/>
      <c r="E43" s="57"/>
      <c r="F43" s="55"/>
      <c r="G43" s="51"/>
      <c r="I43" s="22" t="str">
        <f t="shared" si="0"/>
        <v/>
      </c>
      <c r="Q43" s="43"/>
    </row>
    <row r="44" spans="1:17" s="15" customFormat="1" ht="30" customHeight="1" x14ac:dyDescent="0.2">
      <c r="A44" s="22"/>
      <c r="B44" s="56"/>
      <c r="C44" s="57"/>
      <c r="D44" s="58"/>
      <c r="E44" s="57"/>
      <c r="F44" s="55"/>
      <c r="G44" s="51"/>
      <c r="I44" s="22" t="str">
        <f t="shared" si="0"/>
        <v/>
      </c>
    </row>
    <row r="45" spans="1:17" s="15" customFormat="1" ht="30" customHeight="1" x14ac:dyDescent="0.2">
      <c r="A45" s="22"/>
      <c r="B45" s="56"/>
      <c r="C45" s="57"/>
      <c r="D45" s="58"/>
      <c r="E45" s="57"/>
      <c r="F45" s="55"/>
      <c r="G45" s="51"/>
      <c r="I45" s="22" t="str">
        <f t="shared" si="0"/>
        <v/>
      </c>
    </row>
    <row r="46" spans="1:17" s="15" customFormat="1" ht="30" customHeight="1" x14ac:dyDescent="0.2">
      <c r="A46" s="22"/>
      <c r="B46" s="56"/>
      <c r="C46" s="57"/>
      <c r="D46" s="58"/>
      <c r="E46" s="57"/>
      <c r="F46" s="55"/>
      <c r="G46" s="51"/>
      <c r="I46" s="22" t="str">
        <f t="shared" si="0"/>
        <v/>
      </c>
    </row>
    <row r="47" spans="1:17" s="15" customFormat="1" ht="30" customHeight="1" x14ac:dyDescent="0.2">
      <c r="A47" s="22"/>
      <c r="B47" s="56"/>
      <c r="C47" s="57"/>
      <c r="D47" s="58"/>
      <c r="E47" s="57"/>
      <c r="F47" s="55"/>
      <c r="G47" s="51"/>
      <c r="I47" s="22" t="str">
        <f t="shared" si="0"/>
        <v/>
      </c>
    </row>
    <row r="48" spans="1:17" s="15" customFormat="1" ht="30" customHeight="1" x14ac:dyDescent="0.2">
      <c r="A48" s="22"/>
      <c r="B48" s="56"/>
      <c r="C48" s="57"/>
      <c r="D48" s="58"/>
      <c r="E48" s="57"/>
      <c r="F48" s="55"/>
      <c r="G48" s="51"/>
      <c r="I48" s="22" t="str">
        <f t="shared" si="0"/>
        <v/>
      </c>
    </row>
    <row r="49" spans="1:9" s="15" customFormat="1" ht="30" customHeight="1" x14ac:dyDescent="0.2">
      <c r="A49" s="22"/>
      <c r="B49" s="56"/>
      <c r="C49" s="57"/>
      <c r="D49" s="58"/>
      <c r="E49" s="57"/>
      <c r="F49" s="55"/>
      <c r="G49" s="51"/>
      <c r="I49" s="22" t="str">
        <f t="shared" si="0"/>
        <v/>
      </c>
    </row>
    <row r="50" spans="1:9" s="15" customFormat="1" ht="30" customHeight="1" x14ac:dyDescent="0.2">
      <c r="A50" s="22"/>
      <c r="B50" s="56"/>
      <c r="C50" s="57"/>
      <c r="D50" s="58"/>
      <c r="E50" s="57"/>
      <c r="F50" s="55"/>
      <c r="G50" s="51"/>
      <c r="I50" s="22" t="str">
        <f t="shared" si="0"/>
        <v/>
      </c>
    </row>
    <row r="51" spans="1:9" s="15" customFormat="1" ht="30" customHeight="1" x14ac:dyDescent="0.2">
      <c r="A51" s="22"/>
      <c r="B51" s="56"/>
      <c r="C51" s="57"/>
      <c r="D51" s="58"/>
      <c r="E51" s="57"/>
      <c r="F51" s="55"/>
      <c r="G51" s="51"/>
      <c r="I51" s="22" t="str">
        <f t="shared" si="0"/>
        <v/>
      </c>
    </row>
    <row r="52" spans="1:9" s="15" customFormat="1" ht="30" customHeight="1" x14ac:dyDescent="0.2">
      <c r="A52" s="22"/>
      <c r="B52" s="56"/>
      <c r="C52" s="57"/>
      <c r="D52" s="58"/>
      <c r="E52" s="57"/>
      <c r="F52" s="55"/>
      <c r="G52" s="51"/>
      <c r="I52" s="22" t="str">
        <f t="shared" si="0"/>
        <v/>
      </c>
    </row>
    <row r="53" spans="1:9" s="15" customFormat="1" ht="30" customHeight="1" x14ac:dyDescent="0.2">
      <c r="A53" s="22"/>
      <c r="B53" s="56"/>
      <c r="C53" s="57"/>
      <c r="D53" s="58"/>
      <c r="E53" s="57"/>
      <c r="F53" s="55"/>
      <c r="G53" s="51"/>
      <c r="I53" s="22" t="str">
        <f t="shared" si="0"/>
        <v/>
      </c>
    </row>
    <row r="54" spans="1:9" s="15" customFormat="1" ht="30" customHeight="1" x14ac:dyDescent="0.2">
      <c r="A54" s="22"/>
      <c r="B54" s="56"/>
      <c r="C54" s="57"/>
      <c r="D54" s="58"/>
      <c r="E54" s="57"/>
      <c r="F54" s="55"/>
      <c r="G54" s="51"/>
      <c r="I54" s="22" t="str">
        <f t="shared" si="0"/>
        <v/>
      </c>
    </row>
    <row r="55" spans="1:9" s="15" customFormat="1" ht="30" customHeight="1" x14ac:dyDescent="0.2">
      <c r="A55" s="22"/>
      <c r="B55" s="56"/>
      <c r="C55" s="57"/>
      <c r="D55" s="58"/>
      <c r="E55" s="57"/>
      <c r="F55" s="55"/>
      <c r="G55" s="51"/>
      <c r="I55" s="22" t="str">
        <f t="shared" si="0"/>
        <v/>
      </c>
    </row>
    <row r="56" spans="1:9" s="15" customFormat="1" ht="30" customHeight="1" x14ac:dyDescent="0.2">
      <c r="A56" s="22"/>
      <c r="B56" s="56"/>
      <c r="C56" s="57"/>
      <c r="D56" s="58"/>
      <c r="E56" s="57"/>
      <c r="F56" s="55"/>
      <c r="G56" s="51"/>
      <c r="I56" s="22" t="str">
        <f t="shared" si="0"/>
        <v/>
      </c>
    </row>
    <row r="57" spans="1:9" s="15" customFormat="1" ht="30" customHeight="1" x14ac:dyDescent="0.2">
      <c r="A57" s="22"/>
      <c r="B57" s="56"/>
      <c r="C57" s="57"/>
      <c r="D57" s="58"/>
      <c r="E57" s="57"/>
      <c r="F57" s="55"/>
      <c r="G57" s="51"/>
      <c r="I57" s="22" t="str">
        <f t="shared" si="0"/>
        <v/>
      </c>
    </row>
    <row r="58" spans="1:9" s="15" customFormat="1" ht="30" customHeight="1" x14ac:dyDescent="0.2">
      <c r="A58" s="22"/>
      <c r="B58" s="56"/>
      <c r="C58" s="57"/>
      <c r="D58" s="58"/>
      <c r="E58" s="57"/>
      <c r="F58" s="55"/>
      <c r="G58" s="51"/>
      <c r="I58" s="22" t="str">
        <f t="shared" si="0"/>
        <v/>
      </c>
    </row>
    <row r="59" spans="1:9" s="15" customFormat="1" ht="30" customHeight="1" x14ac:dyDescent="0.2">
      <c r="A59" s="22"/>
      <c r="B59" s="56"/>
      <c r="C59" s="57"/>
      <c r="D59" s="58"/>
      <c r="E59" s="57"/>
      <c r="F59" s="55"/>
      <c r="G59" s="51"/>
      <c r="I59" s="22" t="str">
        <f t="shared" si="0"/>
        <v/>
      </c>
    </row>
    <row r="60" spans="1:9" s="15" customFormat="1" ht="30" customHeight="1" x14ac:dyDescent="0.2">
      <c r="A60" s="22"/>
      <c r="B60" s="56"/>
      <c r="C60" s="57"/>
      <c r="D60" s="58"/>
      <c r="E60" s="57"/>
      <c r="F60" s="55"/>
      <c r="G60" s="51"/>
      <c r="I60" s="22" t="str">
        <f t="shared" si="0"/>
        <v/>
      </c>
    </row>
    <row r="61" spans="1:9" s="15" customFormat="1" ht="30" customHeight="1" x14ac:dyDescent="0.2">
      <c r="A61" s="22"/>
      <c r="B61" s="56"/>
      <c r="C61" s="57"/>
      <c r="D61" s="58"/>
      <c r="E61" s="57"/>
      <c r="F61" s="55"/>
      <c r="G61" s="51"/>
      <c r="I61" s="22" t="str">
        <f t="shared" si="0"/>
        <v/>
      </c>
    </row>
    <row r="62" spans="1:9" s="15" customFormat="1" ht="30" customHeight="1" x14ac:dyDescent="0.2">
      <c r="A62" s="22"/>
      <c r="B62" s="56"/>
      <c r="C62" s="57"/>
      <c r="D62" s="58"/>
      <c r="E62" s="57"/>
      <c r="F62" s="55"/>
      <c r="G62" s="51"/>
      <c r="I62" s="22" t="str">
        <f t="shared" si="0"/>
        <v/>
      </c>
    </row>
    <row r="63" spans="1:9" s="15" customFormat="1" ht="30" customHeight="1" x14ac:dyDescent="0.2">
      <c r="A63" s="22"/>
      <c r="B63" s="56"/>
      <c r="C63" s="57"/>
      <c r="D63" s="58"/>
      <c r="E63" s="57"/>
      <c r="F63" s="55"/>
      <c r="G63" s="51"/>
      <c r="I63" s="22" t="str">
        <f t="shared" si="0"/>
        <v/>
      </c>
    </row>
    <row r="64" spans="1:9" s="15" customFormat="1" ht="30" customHeight="1" x14ac:dyDescent="0.2">
      <c r="A64" s="22"/>
      <c r="B64" s="56"/>
      <c r="C64" s="57"/>
      <c r="D64" s="58"/>
      <c r="E64" s="57"/>
      <c r="F64" s="55"/>
      <c r="G64" s="51"/>
      <c r="I64" s="22" t="str">
        <f t="shared" si="0"/>
        <v/>
      </c>
    </row>
    <row r="65" spans="1:9" s="15" customFormat="1" ht="30" customHeight="1" x14ac:dyDescent="0.2">
      <c r="A65" s="22"/>
      <c r="B65" s="56"/>
      <c r="C65" s="57"/>
      <c r="D65" s="58"/>
      <c r="E65" s="57"/>
      <c r="F65" s="55"/>
      <c r="G65" s="51"/>
      <c r="I65" s="22" t="str">
        <f t="shared" si="0"/>
        <v/>
      </c>
    </row>
    <row r="66" spans="1:9" s="15" customFormat="1" ht="30" customHeight="1" x14ac:dyDescent="0.2">
      <c r="A66" s="22"/>
      <c r="B66" s="56"/>
      <c r="C66" s="57"/>
      <c r="D66" s="58"/>
      <c r="E66" s="57"/>
      <c r="F66" s="55"/>
      <c r="G66" s="51"/>
      <c r="I66" s="22" t="str">
        <f t="shared" si="0"/>
        <v/>
      </c>
    </row>
    <row r="67" spans="1:9" s="15" customFormat="1" ht="30" customHeight="1" x14ac:dyDescent="0.2">
      <c r="A67" s="22"/>
      <c r="B67" s="56"/>
      <c r="C67" s="57"/>
      <c r="D67" s="58"/>
      <c r="E67" s="57"/>
      <c r="F67" s="55"/>
      <c r="G67" s="51"/>
      <c r="I67" s="22" t="str">
        <f t="shared" si="0"/>
        <v/>
      </c>
    </row>
    <row r="68" spans="1:9" s="15" customFormat="1" ht="30" customHeight="1" x14ac:dyDescent="0.2">
      <c r="A68" s="22"/>
      <c r="B68" s="56"/>
      <c r="C68" s="57"/>
      <c r="D68" s="58"/>
      <c r="E68" s="57"/>
      <c r="F68" s="55"/>
      <c r="G68" s="51"/>
      <c r="I68" s="22" t="str">
        <f t="shared" si="0"/>
        <v/>
      </c>
    </row>
    <row r="69" spans="1:9" s="15" customFormat="1" ht="30" customHeight="1" x14ac:dyDescent="0.2">
      <c r="A69" s="22"/>
      <c r="B69" s="56"/>
      <c r="C69" s="57"/>
      <c r="D69" s="58"/>
      <c r="E69" s="57"/>
      <c r="F69" s="55"/>
      <c r="G69" s="51"/>
      <c r="I69" s="22" t="str">
        <f t="shared" si="0"/>
        <v/>
      </c>
    </row>
    <row r="70" spans="1:9" s="15" customFormat="1" ht="30" customHeight="1" x14ac:dyDescent="0.2">
      <c r="A70" s="22"/>
      <c r="B70" s="56"/>
      <c r="C70" s="57"/>
      <c r="D70" s="58"/>
      <c r="E70" s="57"/>
      <c r="F70" s="55"/>
      <c r="G70" s="51"/>
      <c r="I70" s="22" t="str">
        <f t="shared" si="0"/>
        <v/>
      </c>
    </row>
    <row r="71" spans="1:9" s="15" customFormat="1" ht="30" customHeight="1" x14ac:dyDescent="0.2">
      <c r="A71" s="22"/>
      <c r="B71" s="56"/>
      <c r="C71" s="57"/>
      <c r="D71" s="58"/>
      <c r="E71" s="57"/>
      <c r="F71" s="55"/>
      <c r="G71" s="51"/>
      <c r="I71" s="22" t="str">
        <f t="shared" si="0"/>
        <v/>
      </c>
    </row>
    <row r="72" spans="1:9" s="15" customFormat="1" ht="30" customHeight="1" x14ac:dyDescent="0.2">
      <c r="A72" s="22"/>
      <c r="B72" s="56"/>
      <c r="C72" s="57"/>
      <c r="D72" s="58"/>
      <c r="E72" s="57"/>
      <c r="F72" s="55"/>
      <c r="G72" s="51"/>
      <c r="I72" s="22" t="str">
        <f t="shared" si="0"/>
        <v/>
      </c>
    </row>
    <row r="73" spans="1:9" s="15" customFormat="1" ht="30" customHeight="1" x14ac:dyDescent="0.2">
      <c r="A73" s="22"/>
      <c r="B73" s="56"/>
      <c r="C73" s="57"/>
      <c r="D73" s="58"/>
      <c r="E73" s="57"/>
      <c r="F73" s="55"/>
      <c r="G73" s="51"/>
      <c r="I73" s="22" t="str">
        <f t="shared" si="0"/>
        <v/>
      </c>
    </row>
    <row r="74" spans="1:9" s="15" customFormat="1" ht="30" customHeight="1" x14ac:dyDescent="0.2">
      <c r="A74" s="22"/>
      <c r="B74" s="56"/>
      <c r="C74" s="57"/>
      <c r="D74" s="58"/>
      <c r="E74" s="57"/>
      <c r="F74" s="55"/>
      <c r="G74" s="51"/>
      <c r="I74" s="22" t="str">
        <f t="shared" ref="I74:I137" si="1">IF(OR(G74="",F74=""),"","Error")</f>
        <v/>
      </c>
    </row>
    <row r="75" spans="1:9" s="15" customFormat="1" ht="30" customHeight="1" x14ac:dyDescent="0.2">
      <c r="A75" s="22"/>
      <c r="B75" s="56"/>
      <c r="C75" s="57"/>
      <c r="D75" s="58"/>
      <c r="E75" s="57"/>
      <c r="F75" s="55"/>
      <c r="G75" s="51"/>
      <c r="I75" s="22" t="str">
        <f t="shared" si="1"/>
        <v/>
      </c>
    </row>
    <row r="76" spans="1:9" s="15" customFormat="1" ht="30" customHeight="1" x14ac:dyDescent="0.2">
      <c r="A76" s="22"/>
      <c r="B76" s="56"/>
      <c r="C76" s="57"/>
      <c r="D76" s="58"/>
      <c r="E76" s="57"/>
      <c r="F76" s="55"/>
      <c r="G76" s="51"/>
      <c r="I76" s="22" t="str">
        <f t="shared" si="1"/>
        <v/>
      </c>
    </row>
    <row r="77" spans="1:9" s="15" customFormat="1" ht="30" customHeight="1" x14ac:dyDescent="0.2">
      <c r="A77" s="22"/>
      <c r="B77" s="56"/>
      <c r="C77" s="57"/>
      <c r="D77" s="58"/>
      <c r="E77" s="57"/>
      <c r="F77" s="55"/>
      <c r="G77" s="51"/>
      <c r="I77" s="22" t="str">
        <f t="shared" si="1"/>
        <v/>
      </c>
    </row>
    <row r="78" spans="1:9" s="15" customFormat="1" ht="30" customHeight="1" x14ac:dyDescent="0.2">
      <c r="A78" s="22"/>
      <c r="B78" s="56"/>
      <c r="C78" s="57"/>
      <c r="D78" s="58"/>
      <c r="E78" s="57"/>
      <c r="F78" s="55"/>
      <c r="G78" s="51"/>
      <c r="I78" s="22" t="str">
        <f t="shared" si="1"/>
        <v/>
      </c>
    </row>
    <row r="79" spans="1:9" s="15" customFormat="1" ht="30" customHeight="1" x14ac:dyDescent="0.2">
      <c r="A79" s="22"/>
      <c r="B79" s="56"/>
      <c r="C79" s="57"/>
      <c r="D79" s="58"/>
      <c r="E79" s="57"/>
      <c r="F79" s="55"/>
      <c r="G79" s="51"/>
      <c r="I79" s="22" t="str">
        <f t="shared" si="1"/>
        <v/>
      </c>
    </row>
    <row r="80" spans="1:9" s="15" customFormat="1" ht="30" customHeight="1" x14ac:dyDescent="0.2">
      <c r="A80" s="22"/>
      <c r="B80" s="56"/>
      <c r="C80" s="57"/>
      <c r="D80" s="58"/>
      <c r="E80" s="57"/>
      <c r="F80" s="55"/>
      <c r="G80" s="51"/>
      <c r="I80" s="22" t="str">
        <f t="shared" si="1"/>
        <v/>
      </c>
    </row>
    <row r="81" spans="1:9" s="15" customFormat="1" ht="30" customHeight="1" x14ac:dyDescent="0.2">
      <c r="A81" s="22"/>
      <c r="B81" s="56"/>
      <c r="C81" s="57"/>
      <c r="D81" s="58"/>
      <c r="E81" s="57"/>
      <c r="F81" s="55"/>
      <c r="G81" s="51"/>
      <c r="I81" s="22" t="str">
        <f t="shared" si="1"/>
        <v/>
      </c>
    </row>
    <row r="82" spans="1:9" s="15" customFormat="1" ht="30" customHeight="1" x14ac:dyDescent="0.2">
      <c r="A82" s="22"/>
      <c r="B82" s="56"/>
      <c r="C82" s="57"/>
      <c r="D82" s="58"/>
      <c r="E82" s="57"/>
      <c r="F82" s="55"/>
      <c r="G82" s="51"/>
      <c r="I82" s="22" t="str">
        <f t="shared" si="1"/>
        <v/>
      </c>
    </row>
    <row r="83" spans="1:9" s="15" customFormat="1" ht="30" customHeight="1" x14ac:dyDescent="0.2">
      <c r="A83" s="22"/>
      <c r="B83" s="56"/>
      <c r="C83" s="57"/>
      <c r="D83" s="58"/>
      <c r="E83" s="57"/>
      <c r="F83" s="55"/>
      <c r="G83" s="51"/>
      <c r="I83" s="22" t="str">
        <f t="shared" si="1"/>
        <v/>
      </c>
    </row>
    <row r="84" spans="1:9" s="15" customFormat="1" ht="30" customHeight="1" x14ac:dyDescent="0.2">
      <c r="A84" s="22"/>
      <c r="B84" s="56"/>
      <c r="C84" s="57"/>
      <c r="D84" s="58"/>
      <c r="E84" s="57"/>
      <c r="F84" s="55"/>
      <c r="G84" s="51"/>
      <c r="I84" s="22" t="str">
        <f t="shared" si="1"/>
        <v/>
      </c>
    </row>
    <row r="85" spans="1:9" s="15" customFormat="1" ht="30" customHeight="1" x14ac:dyDescent="0.2">
      <c r="A85" s="22"/>
      <c r="B85" s="56"/>
      <c r="C85" s="57"/>
      <c r="D85" s="58"/>
      <c r="E85" s="57"/>
      <c r="F85" s="55"/>
      <c r="G85" s="51"/>
      <c r="I85" s="22" t="str">
        <f t="shared" si="1"/>
        <v/>
      </c>
    </row>
    <row r="86" spans="1:9" s="15" customFormat="1" ht="30" customHeight="1" x14ac:dyDescent="0.2">
      <c r="A86" s="22"/>
      <c r="B86" s="56"/>
      <c r="C86" s="57"/>
      <c r="D86" s="58"/>
      <c r="E86" s="57"/>
      <c r="F86" s="55"/>
      <c r="G86" s="51"/>
      <c r="I86" s="22" t="str">
        <f t="shared" si="1"/>
        <v/>
      </c>
    </row>
    <row r="87" spans="1:9" s="15" customFormat="1" ht="30" customHeight="1" x14ac:dyDescent="0.2">
      <c r="A87" s="22"/>
      <c r="B87" s="56"/>
      <c r="C87" s="57"/>
      <c r="D87" s="58"/>
      <c r="E87" s="57"/>
      <c r="F87" s="55"/>
      <c r="G87" s="51"/>
      <c r="I87" s="22" t="str">
        <f t="shared" si="1"/>
        <v/>
      </c>
    </row>
    <row r="88" spans="1:9" s="15" customFormat="1" ht="30" customHeight="1" x14ac:dyDescent="0.2">
      <c r="A88" s="22"/>
      <c r="B88" s="56"/>
      <c r="C88" s="57"/>
      <c r="D88" s="58"/>
      <c r="E88" s="57"/>
      <c r="F88" s="55"/>
      <c r="G88" s="51"/>
      <c r="I88" s="22" t="str">
        <f t="shared" si="1"/>
        <v/>
      </c>
    </row>
    <row r="89" spans="1:9" s="15" customFormat="1" ht="30" customHeight="1" x14ac:dyDescent="0.2">
      <c r="A89" s="22"/>
      <c r="B89" s="56"/>
      <c r="C89" s="57"/>
      <c r="D89" s="58"/>
      <c r="E89" s="57"/>
      <c r="F89" s="55"/>
      <c r="G89" s="51"/>
      <c r="I89" s="22" t="str">
        <f t="shared" si="1"/>
        <v/>
      </c>
    </row>
    <row r="90" spans="1:9" s="15" customFormat="1" ht="30" customHeight="1" x14ac:dyDescent="0.2">
      <c r="A90" s="22"/>
      <c r="B90" s="56"/>
      <c r="C90" s="57"/>
      <c r="D90" s="58"/>
      <c r="E90" s="57"/>
      <c r="F90" s="55"/>
      <c r="G90" s="51"/>
      <c r="I90" s="22" t="str">
        <f t="shared" si="1"/>
        <v/>
      </c>
    </row>
    <row r="91" spans="1:9" s="15" customFormat="1" ht="30" customHeight="1" x14ac:dyDescent="0.2">
      <c r="A91" s="22"/>
      <c r="B91" s="56"/>
      <c r="C91" s="57"/>
      <c r="D91" s="58"/>
      <c r="E91" s="57"/>
      <c r="F91" s="55"/>
      <c r="G91" s="51"/>
      <c r="I91" s="22" t="str">
        <f t="shared" si="1"/>
        <v/>
      </c>
    </row>
    <row r="92" spans="1:9" s="15" customFormat="1" ht="30" customHeight="1" x14ac:dyDescent="0.2">
      <c r="A92" s="22"/>
      <c r="B92" s="56"/>
      <c r="C92" s="57"/>
      <c r="D92" s="58"/>
      <c r="E92" s="57"/>
      <c r="F92" s="55"/>
      <c r="G92" s="51"/>
      <c r="I92" s="22" t="str">
        <f t="shared" si="1"/>
        <v/>
      </c>
    </row>
    <row r="93" spans="1:9" s="15" customFormat="1" ht="30" customHeight="1" x14ac:dyDescent="0.2">
      <c r="A93" s="22"/>
      <c r="B93" s="56"/>
      <c r="C93" s="57"/>
      <c r="D93" s="58"/>
      <c r="E93" s="57"/>
      <c r="F93" s="55"/>
      <c r="G93" s="51"/>
      <c r="I93" s="22" t="str">
        <f t="shared" si="1"/>
        <v/>
      </c>
    </row>
    <row r="94" spans="1:9" s="15" customFormat="1" ht="30" customHeight="1" x14ac:dyDescent="0.2">
      <c r="A94" s="22"/>
      <c r="B94" s="56"/>
      <c r="C94" s="57"/>
      <c r="D94" s="58"/>
      <c r="E94" s="57"/>
      <c r="F94" s="55"/>
      <c r="G94" s="51"/>
      <c r="I94" s="22" t="str">
        <f t="shared" si="1"/>
        <v/>
      </c>
    </row>
    <row r="95" spans="1:9" s="15" customFormat="1" ht="30" customHeight="1" x14ac:dyDescent="0.2">
      <c r="A95" s="22"/>
      <c r="B95" s="56"/>
      <c r="C95" s="57"/>
      <c r="D95" s="58"/>
      <c r="E95" s="57"/>
      <c r="F95" s="55"/>
      <c r="G95" s="51"/>
      <c r="I95" s="22" t="str">
        <f t="shared" si="1"/>
        <v/>
      </c>
    </row>
    <row r="96" spans="1:9" s="15" customFormat="1" ht="30" customHeight="1" x14ac:dyDescent="0.2">
      <c r="A96" s="22"/>
      <c r="B96" s="56"/>
      <c r="C96" s="57"/>
      <c r="D96" s="58"/>
      <c r="E96" s="57"/>
      <c r="F96" s="55"/>
      <c r="G96" s="51"/>
      <c r="I96" s="22" t="str">
        <f t="shared" si="1"/>
        <v/>
      </c>
    </row>
    <row r="97" spans="1:9" s="15" customFormat="1" ht="30" customHeight="1" x14ac:dyDescent="0.2">
      <c r="A97" s="22"/>
      <c r="B97" s="56"/>
      <c r="C97" s="57"/>
      <c r="D97" s="58"/>
      <c r="E97" s="57"/>
      <c r="F97" s="55"/>
      <c r="G97" s="51"/>
      <c r="I97" s="22" t="str">
        <f t="shared" si="1"/>
        <v/>
      </c>
    </row>
    <row r="98" spans="1:9" s="15" customFormat="1" ht="30" customHeight="1" x14ac:dyDescent="0.2">
      <c r="A98" s="22"/>
      <c r="B98" s="56"/>
      <c r="C98" s="57"/>
      <c r="D98" s="58"/>
      <c r="E98" s="57"/>
      <c r="F98" s="55"/>
      <c r="G98" s="51"/>
      <c r="I98" s="22" t="str">
        <f t="shared" si="1"/>
        <v/>
      </c>
    </row>
    <row r="99" spans="1:9" s="15" customFormat="1" ht="30" customHeight="1" x14ac:dyDescent="0.2">
      <c r="A99" s="22"/>
      <c r="B99" s="56"/>
      <c r="C99" s="57"/>
      <c r="D99" s="58"/>
      <c r="E99" s="57"/>
      <c r="F99" s="55"/>
      <c r="G99" s="51"/>
      <c r="I99" s="22" t="str">
        <f t="shared" si="1"/>
        <v/>
      </c>
    </row>
    <row r="100" spans="1:9" s="15" customFormat="1" ht="30" customHeight="1" x14ac:dyDescent="0.2">
      <c r="A100" s="22"/>
      <c r="B100" s="56"/>
      <c r="C100" s="57"/>
      <c r="D100" s="58"/>
      <c r="E100" s="57"/>
      <c r="F100" s="55"/>
      <c r="G100" s="51"/>
      <c r="I100" s="22" t="str">
        <f t="shared" si="1"/>
        <v/>
      </c>
    </row>
    <row r="101" spans="1:9" s="15" customFormat="1" ht="30" customHeight="1" x14ac:dyDescent="0.2">
      <c r="A101" s="22"/>
      <c r="B101" s="56"/>
      <c r="C101" s="57"/>
      <c r="D101" s="58"/>
      <c r="E101" s="57"/>
      <c r="F101" s="55"/>
      <c r="G101" s="51"/>
      <c r="I101" s="22" t="str">
        <f t="shared" si="1"/>
        <v/>
      </c>
    </row>
    <row r="102" spans="1:9" s="15" customFormat="1" ht="30" customHeight="1" x14ac:dyDescent="0.2">
      <c r="A102" s="22"/>
      <c r="B102" s="56"/>
      <c r="C102" s="57"/>
      <c r="D102" s="58"/>
      <c r="E102" s="57"/>
      <c r="F102" s="55"/>
      <c r="G102" s="51"/>
      <c r="I102" s="22" t="str">
        <f t="shared" si="1"/>
        <v/>
      </c>
    </row>
    <row r="103" spans="1:9" s="15" customFormat="1" ht="30" customHeight="1" x14ac:dyDescent="0.2">
      <c r="A103" s="22"/>
      <c r="B103" s="56"/>
      <c r="C103" s="57"/>
      <c r="D103" s="58"/>
      <c r="E103" s="57"/>
      <c r="F103" s="55"/>
      <c r="G103" s="51"/>
      <c r="I103" s="22" t="str">
        <f t="shared" si="1"/>
        <v/>
      </c>
    </row>
    <row r="104" spans="1:9" s="15" customFormat="1" ht="30" customHeight="1" x14ac:dyDescent="0.2">
      <c r="A104" s="22"/>
      <c r="B104" s="56"/>
      <c r="C104" s="57"/>
      <c r="D104" s="58"/>
      <c r="E104" s="57"/>
      <c r="F104" s="55"/>
      <c r="G104" s="51"/>
      <c r="I104" s="22" t="str">
        <f t="shared" si="1"/>
        <v/>
      </c>
    </row>
    <row r="105" spans="1:9" s="15" customFormat="1" ht="30" customHeight="1" x14ac:dyDescent="0.2">
      <c r="A105" s="22"/>
      <c r="B105" s="56"/>
      <c r="C105" s="57"/>
      <c r="D105" s="58"/>
      <c r="E105" s="57"/>
      <c r="F105" s="55"/>
      <c r="G105" s="51"/>
      <c r="I105" s="22" t="str">
        <f t="shared" si="1"/>
        <v/>
      </c>
    </row>
    <row r="106" spans="1:9" s="15" customFormat="1" ht="30" customHeight="1" x14ac:dyDescent="0.2">
      <c r="A106" s="22"/>
      <c r="B106" s="56"/>
      <c r="C106" s="57"/>
      <c r="D106" s="58"/>
      <c r="E106" s="57"/>
      <c r="F106" s="55"/>
      <c r="G106" s="51"/>
      <c r="I106" s="22" t="str">
        <f t="shared" si="1"/>
        <v/>
      </c>
    </row>
    <row r="107" spans="1:9" s="15" customFormat="1" ht="30" customHeight="1" x14ac:dyDescent="0.2">
      <c r="A107" s="22"/>
      <c r="B107" s="56"/>
      <c r="C107" s="57"/>
      <c r="D107" s="58"/>
      <c r="E107" s="57"/>
      <c r="F107" s="55"/>
      <c r="G107" s="51"/>
      <c r="I107" s="22" t="str">
        <f t="shared" si="1"/>
        <v/>
      </c>
    </row>
    <row r="108" spans="1:9" s="15" customFormat="1" ht="30" customHeight="1" x14ac:dyDescent="0.2">
      <c r="A108" s="22"/>
      <c r="B108" s="56"/>
      <c r="C108" s="57"/>
      <c r="D108" s="58"/>
      <c r="E108" s="57"/>
      <c r="F108" s="55"/>
      <c r="G108" s="51"/>
      <c r="I108" s="22" t="str">
        <f t="shared" si="1"/>
        <v/>
      </c>
    </row>
    <row r="109" spans="1:9" s="15" customFormat="1" ht="30" customHeight="1" x14ac:dyDescent="0.2">
      <c r="A109" s="22"/>
      <c r="B109" s="56"/>
      <c r="C109" s="57"/>
      <c r="D109" s="58"/>
      <c r="E109" s="57"/>
      <c r="F109" s="55"/>
      <c r="G109" s="51"/>
      <c r="I109" s="22" t="str">
        <f t="shared" si="1"/>
        <v/>
      </c>
    </row>
    <row r="110" spans="1:9" s="15" customFormat="1" ht="30" customHeight="1" x14ac:dyDescent="0.2">
      <c r="A110" s="22"/>
      <c r="B110" s="56"/>
      <c r="C110" s="57"/>
      <c r="D110" s="58"/>
      <c r="E110" s="57"/>
      <c r="F110" s="55"/>
      <c r="G110" s="51"/>
      <c r="I110" s="22" t="str">
        <f t="shared" si="1"/>
        <v/>
      </c>
    </row>
    <row r="111" spans="1:9" s="15" customFormat="1" ht="30" customHeight="1" x14ac:dyDescent="0.2">
      <c r="A111" s="22"/>
      <c r="B111" s="56"/>
      <c r="C111" s="57"/>
      <c r="D111" s="58"/>
      <c r="E111" s="57"/>
      <c r="F111" s="55"/>
      <c r="G111" s="51"/>
      <c r="I111" s="22" t="str">
        <f t="shared" si="1"/>
        <v/>
      </c>
    </row>
    <row r="112" spans="1:9" s="15" customFormat="1" ht="30" customHeight="1" x14ac:dyDescent="0.2">
      <c r="A112" s="22"/>
      <c r="B112" s="56"/>
      <c r="C112" s="57"/>
      <c r="D112" s="58"/>
      <c r="E112" s="57"/>
      <c r="F112" s="55"/>
      <c r="G112" s="51"/>
      <c r="I112" s="22" t="str">
        <f t="shared" si="1"/>
        <v/>
      </c>
    </row>
    <row r="113" spans="1:9" s="15" customFormat="1" ht="30" customHeight="1" x14ac:dyDescent="0.2">
      <c r="A113" s="22"/>
      <c r="B113" s="56"/>
      <c r="C113" s="57"/>
      <c r="D113" s="58"/>
      <c r="E113" s="57"/>
      <c r="F113" s="55"/>
      <c r="G113" s="51"/>
      <c r="I113" s="22" t="str">
        <f t="shared" si="1"/>
        <v/>
      </c>
    </row>
    <row r="114" spans="1:9" s="15" customFormat="1" ht="30" customHeight="1" x14ac:dyDescent="0.2">
      <c r="A114" s="22"/>
      <c r="B114" s="56"/>
      <c r="C114" s="57"/>
      <c r="D114" s="58"/>
      <c r="E114" s="57"/>
      <c r="F114" s="55"/>
      <c r="G114" s="51"/>
      <c r="I114" s="22" t="str">
        <f t="shared" si="1"/>
        <v/>
      </c>
    </row>
    <row r="115" spans="1:9" s="15" customFormat="1" ht="30" customHeight="1" x14ac:dyDescent="0.2">
      <c r="A115" s="22"/>
      <c r="B115" s="56"/>
      <c r="C115" s="57"/>
      <c r="D115" s="58"/>
      <c r="E115" s="57"/>
      <c r="F115" s="55"/>
      <c r="G115" s="51"/>
      <c r="I115" s="22" t="str">
        <f t="shared" si="1"/>
        <v/>
      </c>
    </row>
    <row r="116" spans="1:9" s="15" customFormat="1" ht="30" customHeight="1" x14ac:dyDescent="0.2">
      <c r="A116" s="22"/>
      <c r="B116" s="56"/>
      <c r="C116" s="57"/>
      <c r="D116" s="58"/>
      <c r="E116" s="57"/>
      <c r="F116" s="55"/>
      <c r="G116" s="51"/>
      <c r="I116" s="22" t="str">
        <f t="shared" si="1"/>
        <v/>
      </c>
    </row>
    <row r="117" spans="1:9" s="15" customFormat="1" ht="30" customHeight="1" x14ac:dyDescent="0.2">
      <c r="A117" s="22"/>
      <c r="B117" s="56"/>
      <c r="C117" s="57"/>
      <c r="D117" s="58"/>
      <c r="E117" s="57"/>
      <c r="F117" s="55"/>
      <c r="G117" s="51"/>
      <c r="I117" s="22" t="str">
        <f t="shared" si="1"/>
        <v/>
      </c>
    </row>
    <row r="118" spans="1:9" s="15" customFormat="1" ht="30" customHeight="1" x14ac:dyDescent="0.2">
      <c r="A118" s="22"/>
      <c r="B118" s="56"/>
      <c r="C118" s="57"/>
      <c r="D118" s="58"/>
      <c r="E118" s="57"/>
      <c r="F118" s="55"/>
      <c r="G118" s="51"/>
      <c r="I118" s="22" t="str">
        <f t="shared" si="1"/>
        <v/>
      </c>
    </row>
    <row r="119" spans="1:9" s="15" customFormat="1" ht="30" customHeight="1" x14ac:dyDescent="0.2">
      <c r="A119" s="22"/>
      <c r="B119" s="56"/>
      <c r="C119" s="57"/>
      <c r="D119" s="58"/>
      <c r="E119" s="57"/>
      <c r="F119" s="55"/>
      <c r="G119" s="51"/>
      <c r="I119" s="22" t="str">
        <f t="shared" si="1"/>
        <v/>
      </c>
    </row>
    <row r="120" spans="1:9" s="15" customFormat="1" ht="30" customHeight="1" x14ac:dyDescent="0.2">
      <c r="A120" s="22"/>
      <c r="B120" s="56"/>
      <c r="C120" s="57"/>
      <c r="D120" s="58"/>
      <c r="E120" s="57"/>
      <c r="F120" s="55"/>
      <c r="G120" s="51"/>
      <c r="I120" s="22" t="str">
        <f t="shared" si="1"/>
        <v/>
      </c>
    </row>
    <row r="121" spans="1:9" s="15" customFormat="1" ht="30" customHeight="1" x14ac:dyDescent="0.2">
      <c r="A121" s="22"/>
      <c r="B121" s="56"/>
      <c r="C121" s="57"/>
      <c r="D121" s="58"/>
      <c r="E121" s="57"/>
      <c r="F121" s="55"/>
      <c r="G121" s="51"/>
      <c r="I121" s="22" t="str">
        <f t="shared" si="1"/>
        <v/>
      </c>
    </row>
    <row r="122" spans="1:9" s="15" customFormat="1" ht="30" customHeight="1" x14ac:dyDescent="0.2">
      <c r="A122" s="22"/>
      <c r="B122" s="56"/>
      <c r="C122" s="57"/>
      <c r="D122" s="58"/>
      <c r="E122" s="57"/>
      <c r="F122" s="55"/>
      <c r="G122" s="51"/>
      <c r="I122" s="22" t="str">
        <f t="shared" si="1"/>
        <v/>
      </c>
    </row>
    <row r="123" spans="1:9" s="15" customFormat="1" ht="30" customHeight="1" x14ac:dyDescent="0.2">
      <c r="A123" s="22"/>
      <c r="B123" s="56"/>
      <c r="C123" s="57"/>
      <c r="D123" s="58"/>
      <c r="E123" s="57"/>
      <c r="F123" s="55"/>
      <c r="G123" s="51"/>
      <c r="I123" s="22" t="str">
        <f t="shared" si="1"/>
        <v/>
      </c>
    </row>
    <row r="124" spans="1:9" s="15" customFormat="1" ht="30" customHeight="1" x14ac:dyDescent="0.2">
      <c r="A124" s="22"/>
      <c r="B124" s="56"/>
      <c r="C124" s="57"/>
      <c r="D124" s="58"/>
      <c r="E124" s="57"/>
      <c r="F124" s="55"/>
      <c r="G124" s="51"/>
      <c r="I124" s="22" t="str">
        <f t="shared" si="1"/>
        <v/>
      </c>
    </row>
    <row r="125" spans="1:9" s="15" customFormat="1" ht="30" customHeight="1" x14ac:dyDescent="0.2">
      <c r="A125" s="22"/>
      <c r="B125" s="56"/>
      <c r="C125" s="57"/>
      <c r="D125" s="58"/>
      <c r="E125" s="57"/>
      <c r="F125" s="55"/>
      <c r="G125" s="51"/>
      <c r="I125" s="22" t="str">
        <f t="shared" si="1"/>
        <v/>
      </c>
    </row>
    <row r="126" spans="1:9" s="15" customFormat="1" ht="30" customHeight="1" x14ac:dyDescent="0.2">
      <c r="A126" s="22"/>
      <c r="B126" s="56"/>
      <c r="C126" s="57"/>
      <c r="D126" s="58"/>
      <c r="E126" s="57"/>
      <c r="F126" s="55"/>
      <c r="G126" s="51"/>
      <c r="I126" s="22" t="str">
        <f t="shared" si="1"/>
        <v/>
      </c>
    </row>
    <row r="127" spans="1:9" s="15" customFormat="1" ht="30" customHeight="1" x14ac:dyDescent="0.2">
      <c r="A127" s="22"/>
      <c r="B127" s="56"/>
      <c r="C127" s="57"/>
      <c r="D127" s="58"/>
      <c r="E127" s="57"/>
      <c r="F127" s="55"/>
      <c r="G127" s="51"/>
      <c r="I127" s="22" t="str">
        <f t="shared" si="1"/>
        <v/>
      </c>
    </row>
    <row r="128" spans="1:9" s="15" customFormat="1" ht="30" customHeight="1" x14ac:dyDescent="0.2">
      <c r="A128" s="22"/>
      <c r="B128" s="56"/>
      <c r="C128" s="57"/>
      <c r="D128" s="58"/>
      <c r="E128" s="57"/>
      <c r="F128" s="55"/>
      <c r="G128" s="51"/>
      <c r="I128" s="22" t="str">
        <f t="shared" si="1"/>
        <v/>
      </c>
    </row>
    <row r="129" spans="1:9" s="15" customFormat="1" ht="30" customHeight="1" x14ac:dyDescent="0.2">
      <c r="A129" s="22"/>
      <c r="B129" s="56"/>
      <c r="C129" s="57"/>
      <c r="D129" s="58"/>
      <c r="E129" s="57"/>
      <c r="F129" s="55"/>
      <c r="G129" s="51"/>
      <c r="I129" s="22" t="str">
        <f t="shared" si="1"/>
        <v/>
      </c>
    </row>
    <row r="130" spans="1:9" s="15" customFormat="1" ht="30" customHeight="1" x14ac:dyDescent="0.2">
      <c r="A130" s="22"/>
      <c r="B130" s="56"/>
      <c r="C130" s="57"/>
      <c r="D130" s="58"/>
      <c r="E130" s="57"/>
      <c r="F130" s="55"/>
      <c r="G130" s="51"/>
      <c r="I130" s="22" t="str">
        <f t="shared" si="1"/>
        <v/>
      </c>
    </row>
    <row r="131" spans="1:9" s="15" customFormat="1" ht="30" customHeight="1" x14ac:dyDescent="0.2">
      <c r="A131" s="22"/>
      <c r="B131" s="56"/>
      <c r="C131" s="57"/>
      <c r="D131" s="58"/>
      <c r="E131" s="57"/>
      <c r="F131" s="55"/>
      <c r="G131" s="51"/>
      <c r="I131" s="22" t="str">
        <f t="shared" si="1"/>
        <v/>
      </c>
    </row>
    <row r="132" spans="1:9" s="15" customFormat="1" ht="30" customHeight="1" x14ac:dyDescent="0.2">
      <c r="A132" s="22"/>
      <c r="B132" s="56"/>
      <c r="C132" s="57"/>
      <c r="D132" s="58"/>
      <c r="E132" s="57"/>
      <c r="F132" s="55"/>
      <c r="G132" s="51"/>
      <c r="I132" s="22" t="str">
        <f t="shared" si="1"/>
        <v/>
      </c>
    </row>
    <row r="133" spans="1:9" s="15" customFormat="1" ht="30" customHeight="1" x14ac:dyDescent="0.2">
      <c r="A133" s="22"/>
      <c r="B133" s="56"/>
      <c r="C133" s="57"/>
      <c r="D133" s="58"/>
      <c r="E133" s="57"/>
      <c r="F133" s="55"/>
      <c r="G133" s="51"/>
      <c r="I133" s="22" t="str">
        <f t="shared" si="1"/>
        <v/>
      </c>
    </row>
    <row r="134" spans="1:9" s="15" customFormat="1" ht="30" customHeight="1" x14ac:dyDescent="0.2">
      <c r="A134" s="22"/>
      <c r="B134" s="56"/>
      <c r="C134" s="57"/>
      <c r="D134" s="58"/>
      <c r="E134" s="57"/>
      <c r="F134" s="55"/>
      <c r="G134" s="51"/>
      <c r="I134" s="22" t="str">
        <f t="shared" si="1"/>
        <v/>
      </c>
    </row>
    <row r="135" spans="1:9" s="15" customFormat="1" ht="30" customHeight="1" x14ac:dyDescent="0.2">
      <c r="A135" s="22"/>
      <c r="B135" s="56"/>
      <c r="C135" s="57"/>
      <c r="D135" s="58"/>
      <c r="E135" s="57"/>
      <c r="F135" s="55"/>
      <c r="G135" s="51"/>
      <c r="I135" s="22" t="str">
        <f t="shared" si="1"/>
        <v/>
      </c>
    </row>
    <row r="136" spans="1:9" s="15" customFormat="1" ht="30" customHeight="1" x14ac:dyDescent="0.2">
      <c r="A136" s="22"/>
      <c r="B136" s="56"/>
      <c r="C136" s="57"/>
      <c r="D136" s="58"/>
      <c r="E136" s="57"/>
      <c r="F136" s="55"/>
      <c r="G136" s="51"/>
      <c r="I136" s="22" t="str">
        <f t="shared" si="1"/>
        <v/>
      </c>
    </row>
    <row r="137" spans="1:9" s="15" customFormat="1" ht="30" customHeight="1" x14ac:dyDescent="0.2">
      <c r="A137" s="22"/>
      <c r="B137" s="56"/>
      <c r="C137" s="57"/>
      <c r="D137" s="58"/>
      <c r="E137" s="57"/>
      <c r="F137" s="55"/>
      <c r="G137" s="51"/>
      <c r="I137" s="22" t="str">
        <f t="shared" si="1"/>
        <v/>
      </c>
    </row>
    <row r="138" spans="1:9" s="15" customFormat="1" ht="30" customHeight="1" x14ac:dyDescent="0.2">
      <c r="A138" s="22"/>
      <c r="B138" s="56"/>
      <c r="C138" s="57"/>
      <c r="D138" s="58"/>
      <c r="E138" s="57"/>
      <c r="F138" s="55"/>
      <c r="G138" s="51"/>
      <c r="I138" s="22" t="str">
        <f t="shared" ref="I138:I201" si="2">IF(OR(G138="",F138=""),"","Error")</f>
        <v/>
      </c>
    </row>
    <row r="139" spans="1:9" s="15" customFormat="1" ht="30" customHeight="1" x14ac:dyDescent="0.2">
      <c r="A139" s="22"/>
      <c r="B139" s="56"/>
      <c r="C139" s="57"/>
      <c r="D139" s="58"/>
      <c r="E139" s="57"/>
      <c r="F139" s="55"/>
      <c r="G139" s="51"/>
      <c r="I139" s="22" t="str">
        <f t="shared" si="2"/>
        <v/>
      </c>
    </row>
    <row r="140" spans="1:9" s="15" customFormat="1" ht="30" customHeight="1" x14ac:dyDescent="0.2">
      <c r="A140" s="22"/>
      <c r="B140" s="56"/>
      <c r="C140" s="57"/>
      <c r="D140" s="58"/>
      <c r="E140" s="57"/>
      <c r="F140" s="55"/>
      <c r="G140" s="51"/>
      <c r="I140" s="22" t="str">
        <f t="shared" si="2"/>
        <v/>
      </c>
    </row>
    <row r="141" spans="1:9" s="15" customFormat="1" ht="30" customHeight="1" x14ac:dyDescent="0.2">
      <c r="A141" s="22"/>
      <c r="B141" s="56"/>
      <c r="C141" s="57"/>
      <c r="D141" s="58"/>
      <c r="E141" s="57"/>
      <c r="F141" s="55"/>
      <c r="G141" s="51"/>
      <c r="I141" s="22" t="str">
        <f t="shared" si="2"/>
        <v/>
      </c>
    </row>
    <row r="142" spans="1:9" s="15" customFormat="1" ht="30" customHeight="1" x14ac:dyDescent="0.2">
      <c r="A142" s="22"/>
      <c r="B142" s="56"/>
      <c r="C142" s="57"/>
      <c r="D142" s="58"/>
      <c r="E142" s="57"/>
      <c r="F142" s="55"/>
      <c r="G142" s="51"/>
      <c r="I142" s="22" t="str">
        <f t="shared" si="2"/>
        <v/>
      </c>
    </row>
    <row r="143" spans="1:9" s="15" customFormat="1" ht="30" customHeight="1" x14ac:dyDescent="0.2">
      <c r="A143" s="22"/>
      <c r="B143" s="56"/>
      <c r="C143" s="57"/>
      <c r="D143" s="58"/>
      <c r="E143" s="57"/>
      <c r="F143" s="55"/>
      <c r="G143" s="51"/>
      <c r="I143" s="22" t="str">
        <f t="shared" si="2"/>
        <v/>
      </c>
    </row>
    <row r="144" spans="1:9" s="15" customFormat="1" ht="30" customHeight="1" x14ac:dyDescent="0.2">
      <c r="A144" s="22"/>
      <c r="B144" s="56"/>
      <c r="C144" s="57"/>
      <c r="D144" s="58"/>
      <c r="E144" s="57"/>
      <c r="F144" s="55"/>
      <c r="G144" s="51"/>
      <c r="I144" s="22" t="str">
        <f t="shared" si="2"/>
        <v/>
      </c>
    </row>
    <row r="145" spans="1:9" s="15" customFormat="1" ht="30" customHeight="1" x14ac:dyDescent="0.2">
      <c r="A145" s="22"/>
      <c r="B145" s="56"/>
      <c r="C145" s="57"/>
      <c r="D145" s="58"/>
      <c r="E145" s="57"/>
      <c r="F145" s="55"/>
      <c r="G145" s="51"/>
      <c r="I145" s="22" t="str">
        <f t="shared" si="2"/>
        <v/>
      </c>
    </row>
    <row r="146" spans="1:9" s="15" customFormat="1" ht="30" customHeight="1" x14ac:dyDescent="0.2">
      <c r="A146" s="22"/>
      <c r="B146" s="56"/>
      <c r="C146" s="57"/>
      <c r="D146" s="58"/>
      <c r="E146" s="57"/>
      <c r="F146" s="55"/>
      <c r="G146" s="51"/>
      <c r="I146" s="22" t="str">
        <f t="shared" si="2"/>
        <v/>
      </c>
    </row>
    <row r="147" spans="1:9" s="15" customFormat="1" ht="30" customHeight="1" x14ac:dyDescent="0.2">
      <c r="A147" s="22"/>
      <c r="B147" s="56"/>
      <c r="C147" s="57"/>
      <c r="D147" s="58"/>
      <c r="E147" s="57"/>
      <c r="F147" s="55"/>
      <c r="G147" s="51"/>
      <c r="I147" s="22" t="str">
        <f t="shared" si="2"/>
        <v/>
      </c>
    </row>
    <row r="148" spans="1:9" s="15" customFormat="1" ht="30" customHeight="1" x14ac:dyDescent="0.2">
      <c r="A148" s="22"/>
      <c r="B148" s="56"/>
      <c r="C148" s="57"/>
      <c r="D148" s="58"/>
      <c r="E148" s="57"/>
      <c r="F148" s="55"/>
      <c r="G148" s="51"/>
      <c r="I148" s="22" t="str">
        <f t="shared" si="2"/>
        <v/>
      </c>
    </row>
    <row r="149" spans="1:9" s="15" customFormat="1" ht="30" customHeight="1" x14ac:dyDescent="0.2">
      <c r="A149" s="22"/>
      <c r="B149" s="56"/>
      <c r="C149" s="57"/>
      <c r="D149" s="58"/>
      <c r="E149" s="57"/>
      <c r="F149" s="55"/>
      <c r="G149" s="51"/>
      <c r="I149" s="22" t="str">
        <f t="shared" si="2"/>
        <v/>
      </c>
    </row>
    <row r="150" spans="1:9" s="15" customFormat="1" ht="30" customHeight="1" x14ac:dyDescent="0.2">
      <c r="A150" s="22"/>
      <c r="B150" s="56"/>
      <c r="C150" s="57"/>
      <c r="D150" s="58"/>
      <c r="E150" s="57"/>
      <c r="F150" s="55"/>
      <c r="G150" s="51"/>
      <c r="I150" s="22" t="str">
        <f t="shared" si="2"/>
        <v/>
      </c>
    </row>
    <row r="151" spans="1:9" s="15" customFormat="1" ht="30" customHeight="1" x14ac:dyDescent="0.2">
      <c r="A151" s="22"/>
      <c r="B151" s="56"/>
      <c r="C151" s="57"/>
      <c r="D151" s="58"/>
      <c r="E151" s="57"/>
      <c r="F151" s="55"/>
      <c r="G151" s="51"/>
      <c r="I151" s="22" t="str">
        <f t="shared" si="2"/>
        <v/>
      </c>
    </row>
    <row r="152" spans="1:9" s="15" customFormat="1" ht="30" customHeight="1" x14ac:dyDescent="0.2">
      <c r="A152" s="22"/>
      <c r="B152" s="56"/>
      <c r="C152" s="57"/>
      <c r="D152" s="58"/>
      <c r="E152" s="57"/>
      <c r="F152" s="55"/>
      <c r="G152" s="51"/>
      <c r="I152" s="22" t="str">
        <f t="shared" si="2"/>
        <v/>
      </c>
    </row>
    <row r="153" spans="1:9" s="15" customFormat="1" ht="30" customHeight="1" x14ac:dyDescent="0.2">
      <c r="A153" s="22"/>
      <c r="B153" s="56"/>
      <c r="C153" s="57"/>
      <c r="D153" s="58"/>
      <c r="E153" s="57"/>
      <c r="F153" s="55"/>
      <c r="G153" s="51"/>
      <c r="I153" s="22" t="str">
        <f t="shared" si="2"/>
        <v/>
      </c>
    </row>
    <row r="154" spans="1:9" s="15" customFormat="1" ht="30" customHeight="1" x14ac:dyDescent="0.2">
      <c r="A154" s="22"/>
      <c r="B154" s="56"/>
      <c r="C154" s="57"/>
      <c r="D154" s="58"/>
      <c r="E154" s="57"/>
      <c r="F154" s="55"/>
      <c r="G154" s="51"/>
      <c r="I154" s="22" t="str">
        <f t="shared" si="2"/>
        <v/>
      </c>
    </row>
    <row r="155" spans="1:9" s="15" customFormat="1" ht="30" customHeight="1" x14ac:dyDescent="0.2">
      <c r="A155" s="22"/>
      <c r="B155" s="56"/>
      <c r="C155" s="57"/>
      <c r="D155" s="58"/>
      <c r="E155" s="57"/>
      <c r="F155" s="55"/>
      <c r="G155" s="51"/>
      <c r="I155" s="22" t="str">
        <f t="shared" si="2"/>
        <v/>
      </c>
    </row>
    <row r="156" spans="1:9" s="15" customFormat="1" ht="30" customHeight="1" x14ac:dyDescent="0.2">
      <c r="A156" s="22"/>
      <c r="B156" s="56"/>
      <c r="C156" s="57"/>
      <c r="D156" s="58"/>
      <c r="E156" s="57"/>
      <c r="F156" s="55"/>
      <c r="G156" s="51"/>
      <c r="I156" s="22" t="str">
        <f t="shared" si="2"/>
        <v/>
      </c>
    </row>
    <row r="157" spans="1:9" s="15" customFormat="1" ht="30" customHeight="1" x14ac:dyDescent="0.2">
      <c r="A157" s="22"/>
      <c r="B157" s="56"/>
      <c r="C157" s="57"/>
      <c r="D157" s="58"/>
      <c r="E157" s="57"/>
      <c r="F157" s="55"/>
      <c r="G157" s="51"/>
      <c r="I157" s="22" t="str">
        <f t="shared" si="2"/>
        <v/>
      </c>
    </row>
    <row r="158" spans="1:9" s="15" customFormat="1" ht="30" customHeight="1" x14ac:dyDescent="0.2">
      <c r="A158" s="22"/>
      <c r="B158" s="56"/>
      <c r="C158" s="57"/>
      <c r="D158" s="58"/>
      <c r="E158" s="57"/>
      <c r="F158" s="55"/>
      <c r="G158" s="51"/>
      <c r="I158" s="22" t="str">
        <f t="shared" si="2"/>
        <v/>
      </c>
    </row>
    <row r="159" spans="1:9" s="15" customFormat="1" ht="30" customHeight="1" x14ac:dyDescent="0.2">
      <c r="A159" s="22"/>
      <c r="B159" s="56"/>
      <c r="C159" s="57"/>
      <c r="D159" s="58"/>
      <c r="E159" s="57"/>
      <c r="F159" s="55"/>
      <c r="G159" s="51"/>
      <c r="I159" s="22" t="str">
        <f t="shared" si="2"/>
        <v/>
      </c>
    </row>
    <row r="160" spans="1:9" s="15" customFormat="1" ht="30" customHeight="1" x14ac:dyDescent="0.2">
      <c r="A160" s="22"/>
      <c r="B160" s="56"/>
      <c r="C160" s="57"/>
      <c r="D160" s="58"/>
      <c r="E160" s="57"/>
      <c r="F160" s="55"/>
      <c r="G160" s="51"/>
      <c r="I160" s="22" t="str">
        <f t="shared" si="2"/>
        <v/>
      </c>
    </row>
    <row r="161" spans="1:9" s="15" customFormat="1" ht="30" customHeight="1" x14ac:dyDescent="0.2">
      <c r="A161" s="22"/>
      <c r="B161" s="56"/>
      <c r="C161" s="57"/>
      <c r="D161" s="58"/>
      <c r="E161" s="57"/>
      <c r="F161" s="55"/>
      <c r="G161" s="51"/>
      <c r="I161" s="22" t="str">
        <f t="shared" si="2"/>
        <v/>
      </c>
    </row>
    <row r="162" spans="1:9" s="15" customFormat="1" ht="30" customHeight="1" x14ac:dyDescent="0.2">
      <c r="A162" s="22"/>
      <c r="B162" s="56"/>
      <c r="C162" s="57"/>
      <c r="D162" s="58"/>
      <c r="E162" s="57"/>
      <c r="F162" s="55"/>
      <c r="G162" s="51"/>
      <c r="I162" s="22" t="str">
        <f t="shared" si="2"/>
        <v/>
      </c>
    </row>
    <row r="163" spans="1:9" s="15" customFormat="1" ht="30" customHeight="1" x14ac:dyDescent="0.2">
      <c r="A163" s="22"/>
      <c r="B163" s="56"/>
      <c r="C163" s="57"/>
      <c r="D163" s="58"/>
      <c r="E163" s="57"/>
      <c r="F163" s="55"/>
      <c r="G163" s="51"/>
      <c r="I163" s="22" t="str">
        <f t="shared" si="2"/>
        <v/>
      </c>
    </row>
    <row r="164" spans="1:9" s="15" customFormat="1" ht="30" customHeight="1" x14ac:dyDescent="0.2">
      <c r="A164" s="22"/>
      <c r="B164" s="56"/>
      <c r="C164" s="57"/>
      <c r="D164" s="58"/>
      <c r="E164" s="57"/>
      <c r="F164" s="55"/>
      <c r="G164" s="51"/>
      <c r="I164" s="22" t="str">
        <f t="shared" si="2"/>
        <v/>
      </c>
    </row>
    <row r="165" spans="1:9" s="15" customFormat="1" ht="30" customHeight="1" x14ac:dyDescent="0.2">
      <c r="A165" s="22"/>
      <c r="B165" s="56"/>
      <c r="C165" s="57"/>
      <c r="D165" s="58"/>
      <c r="E165" s="57"/>
      <c r="F165" s="55"/>
      <c r="G165" s="51"/>
      <c r="I165" s="22" t="str">
        <f t="shared" si="2"/>
        <v/>
      </c>
    </row>
    <row r="166" spans="1:9" s="15" customFormat="1" ht="30" customHeight="1" x14ac:dyDescent="0.2">
      <c r="A166" s="22"/>
      <c r="B166" s="56"/>
      <c r="C166" s="57"/>
      <c r="D166" s="58"/>
      <c r="E166" s="57"/>
      <c r="F166" s="55"/>
      <c r="G166" s="51"/>
      <c r="I166" s="22" t="str">
        <f t="shared" si="2"/>
        <v/>
      </c>
    </row>
    <row r="167" spans="1:9" s="15" customFormat="1" ht="30" customHeight="1" x14ac:dyDescent="0.2">
      <c r="A167" s="22"/>
      <c r="B167" s="56"/>
      <c r="C167" s="57"/>
      <c r="D167" s="58"/>
      <c r="E167" s="57"/>
      <c r="F167" s="55"/>
      <c r="G167" s="51"/>
      <c r="I167" s="22" t="str">
        <f t="shared" si="2"/>
        <v/>
      </c>
    </row>
    <row r="168" spans="1:9" s="15" customFormat="1" ht="30" customHeight="1" x14ac:dyDescent="0.2">
      <c r="A168" s="22"/>
      <c r="B168" s="56"/>
      <c r="C168" s="57"/>
      <c r="D168" s="58"/>
      <c r="E168" s="57"/>
      <c r="F168" s="55"/>
      <c r="G168" s="51"/>
      <c r="I168" s="22" t="str">
        <f t="shared" si="2"/>
        <v/>
      </c>
    </row>
    <row r="169" spans="1:9" s="15" customFormat="1" ht="30" customHeight="1" x14ac:dyDescent="0.2">
      <c r="A169" s="22"/>
      <c r="B169" s="56"/>
      <c r="C169" s="57"/>
      <c r="D169" s="58"/>
      <c r="E169" s="57"/>
      <c r="F169" s="55"/>
      <c r="G169" s="51"/>
      <c r="I169" s="22" t="str">
        <f t="shared" si="2"/>
        <v/>
      </c>
    </row>
    <row r="170" spans="1:9" s="15" customFormat="1" ht="30" customHeight="1" x14ac:dyDescent="0.2">
      <c r="A170" s="22"/>
      <c r="B170" s="56"/>
      <c r="C170" s="57"/>
      <c r="D170" s="58"/>
      <c r="E170" s="57"/>
      <c r="F170" s="55"/>
      <c r="G170" s="51"/>
      <c r="I170" s="22" t="str">
        <f t="shared" si="2"/>
        <v/>
      </c>
    </row>
    <row r="171" spans="1:9" s="15" customFormat="1" ht="30" customHeight="1" x14ac:dyDescent="0.2">
      <c r="A171" s="22"/>
      <c r="B171" s="56"/>
      <c r="C171" s="57"/>
      <c r="D171" s="58"/>
      <c r="E171" s="57"/>
      <c r="F171" s="55"/>
      <c r="G171" s="51"/>
      <c r="I171" s="22" t="str">
        <f t="shared" si="2"/>
        <v/>
      </c>
    </row>
    <row r="172" spans="1:9" s="15" customFormat="1" ht="30" customHeight="1" x14ac:dyDescent="0.2">
      <c r="A172" s="22"/>
      <c r="B172" s="56"/>
      <c r="C172" s="57"/>
      <c r="D172" s="58"/>
      <c r="E172" s="57"/>
      <c r="F172" s="55"/>
      <c r="G172" s="51"/>
      <c r="I172" s="22" t="str">
        <f t="shared" si="2"/>
        <v/>
      </c>
    </row>
    <row r="173" spans="1:9" s="15" customFormat="1" ht="30" customHeight="1" x14ac:dyDescent="0.2">
      <c r="A173" s="22"/>
      <c r="B173" s="56"/>
      <c r="C173" s="57"/>
      <c r="D173" s="58"/>
      <c r="E173" s="57"/>
      <c r="F173" s="55"/>
      <c r="G173" s="51"/>
      <c r="I173" s="22" t="str">
        <f t="shared" si="2"/>
        <v/>
      </c>
    </row>
    <row r="174" spans="1:9" s="15" customFormat="1" ht="30" customHeight="1" x14ac:dyDescent="0.2">
      <c r="A174" s="22"/>
      <c r="B174" s="56"/>
      <c r="C174" s="57"/>
      <c r="D174" s="58"/>
      <c r="E174" s="57"/>
      <c r="F174" s="55"/>
      <c r="G174" s="51"/>
      <c r="I174" s="22" t="str">
        <f t="shared" si="2"/>
        <v/>
      </c>
    </row>
    <row r="175" spans="1:9" s="15" customFormat="1" ht="30" customHeight="1" x14ac:dyDescent="0.2">
      <c r="A175" s="22"/>
      <c r="B175" s="56"/>
      <c r="C175" s="57"/>
      <c r="D175" s="58"/>
      <c r="E175" s="57"/>
      <c r="F175" s="55"/>
      <c r="G175" s="51"/>
      <c r="I175" s="22" t="str">
        <f t="shared" si="2"/>
        <v/>
      </c>
    </row>
    <row r="176" spans="1:9" s="15" customFormat="1" ht="30" customHeight="1" x14ac:dyDescent="0.2">
      <c r="A176" s="22"/>
      <c r="B176" s="56"/>
      <c r="C176" s="57"/>
      <c r="D176" s="58"/>
      <c r="E176" s="57"/>
      <c r="F176" s="55"/>
      <c r="G176" s="51"/>
      <c r="I176" s="22" t="str">
        <f t="shared" si="2"/>
        <v/>
      </c>
    </row>
    <row r="177" spans="1:9" s="15" customFormat="1" ht="30" customHeight="1" x14ac:dyDescent="0.2">
      <c r="A177" s="22"/>
      <c r="B177" s="56"/>
      <c r="C177" s="57"/>
      <c r="D177" s="58"/>
      <c r="E177" s="57"/>
      <c r="F177" s="55"/>
      <c r="G177" s="51"/>
      <c r="I177" s="22" t="str">
        <f t="shared" si="2"/>
        <v/>
      </c>
    </row>
    <row r="178" spans="1:9" s="15" customFormat="1" ht="30" customHeight="1" x14ac:dyDescent="0.2">
      <c r="A178" s="22"/>
      <c r="B178" s="56"/>
      <c r="C178" s="57"/>
      <c r="D178" s="58"/>
      <c r="E178" s="57"/>
      <c r="F178" s="55"/>
      <c r="G178" s="51"/>
      <c r="I178" s="22" t="str">
        <f t="shared" si="2"/>
        <v/>
      </c>
    </row>
    <row r="179" spans="1:9" s="15" customFormat="1" ht="30" customHeight="1" x14ac:dyDescent="0.2">
      <c r="A179" s="22"/>
      <c r="B179" s="56"/>
      <c r="C179" s="57"/>
      <c r="D179" s="58"/>
      <c r="E179" s="57"/>
      <c r="F179" s="55"/>
      <c r="G179" s="51"/>
      <c r="I179" s="22" t="str">
        <f t="shared" si="2"/>
        <v/>
      </c>
    </row>
    <row r="180" spans="1:9" s="15" customFormat="1" ht="30" customHeight="1" x14ac:dyDescent="0.2">
      <c r="A180" s="22"/>
      <c r="B180" s="56"/>
      <c r="C180" s="57"/>
      <c r="D180" s="58"/>
      <c r="E180" s="57"/>
      <c r="F180" s="55"/>
      <c r="G180" s="51"/>
      <c r="I180" s="22" t="str">
        <f t="shared" si="2"/>
        <v/>
      </c>
    </row>
    <row r="181" spans="1:9" s="15" customFormat="1" ht="30" customHeight="1" x14ac:dyDescent="0.2">
      <c r="A181" s="22"/>
      <c r="B181" s="56"/>
      <c r="C181" s="57"/>
      <c r="D181" s="58"/>
      <c r="E181" s="57"/>
      <c r="F181" s="55"/>
      <c r="G181" s="51"/>
      <c r="I181" s="22" t="str">
        <f t="shared" si="2"/>
        <v/>
      </c>
    </row>
    <row r="182" spans="1:9" s="15" customFormat="1" ht="30" customHeight="1" x14ac:dyDescent="0.2">
      <c r="A182" s="22"/>
      <c r="B182" s="56"/>
      <c r="C182" s="57"/>
      <c r="D182" s="58"/>
      <c r="E182" s="57"/>
      <c r="F182" s="55"/>
      <c r="G182" s="51"/>
      <c r="I182" s="22" t="str">
        <f t="shared" si="2"/>
        <v/>
      </c>
    </row>
    <row r="183" spans="1:9" s="15" customFormat="1" ht="30" customHeight="1" x14ac:dyDescent="0.2">
      <c r="A183" s="22"/>
      <c r="B183" s="56"/>
      <c r="C183" s="57"/>
      <c r="D183" s="58"/>
      <c r="E183" s="57"/>
      <c r="F183" s="55"/>
      <c r="G183" s="51"/>
      <c r="I183" s="22" t="str">
        <f t="shared" si="2"/>
        <v/>
      </c>
    </row>
    <row r="184" spans="1:9" s="15" customFormat="1" ht="30" customHeight="1" x14ac:dyDescent="0.2">
      <c r="A184" s="22"/>
      <c r="B184" s="56"/>
      <c r="C184" s="57"/>
      <c r="D184" s="58"/>
      <c r="E184" s="57"/>
      <c r="F184" s="55"/>
      <c r="G184" s="51"/>
      <c r="I184" s="22" t="str">
        <f t="shared" si="2"/>
        <v/>
      </c>
    </row>
    <row r="185" spans="1:9" s="15" customFormat="1" ht="30" customHeight="1" x14ac:dyDescent="0.2">
      <c r="A185" s="22"/>
      <c r="B185" s="56"/>
      <c r="C185" s="57"/>
      <c r="D185" s="58"/>
      <c r="E185" s="57"/>
      <c r="F185" s="55"/>
      <c r="G185" s="51"/>
      <c r="I185" s="22" t="str">
        <f t="shared" si="2"/>
        <v/>
      </c>
    </row>
    <row r="186" spans="1:9" s="15" customFormat="1" ht="30" customHeight="1" x14ac:dyDescent="0.2">
      <c r="A186" s="22"/>
      <c r="B186" s="56"/>
      <c r="C186" s="57"/>
      <c r="D186" s="58"/>
      <c r="E186" s="57"/>
      <c r="F186" s="55"/>
      <c r="G186" s="51"/>
      <c r="I186" s="22" t="str">
        <f t="shared" si="2"/>
        <v/>
      </c>
    </row>
    <row r="187" spans="1:9" s="15" customFormat="1" ht="30" customHeight="1" x14ac:dyDescent="0.2">
      <c r="A187" s="22"/>
      <c r="B187" s="56"/>
      <c r="C187" s="57"/>
      <c r="D187" s="58"/>
      <c r="E187" s="57"/>
      <c r="F187" s="55"/>
      <c r="G187" s="51"/>
      <c r="I187" s="22" t="str">
        <f t="shared" si="2"/>
        <v/>
      </c>
    </row>
    <row r="188" spans="1:9" s="15" customFormat="1" ht="30" customHeight="1" x14ac:dyDescent="0.2">
      <c r="A188" s="22"/>
      <c r="B188" s="56"/>
      <c r="C188" s="57"/>
      <c r="D188" s="58"/>
      <c r="E188" s="57"/>
      <c r="F188" s="55"/>
      <c r="G188" s="51"/>
      <c r="I188" s="22" t="str">
        <f t="shared" si="2"/>
        <v/>
      </c>
    </row>
    <row r="189" spans="1:9" s="15" customFormat="1" ht="30" customHeight="1" x14ac:dyDescent="0.2">
      <c r="A189" s="22"/>
      <c r="B189" s="56"/>
      <c r="C189" s="57"/>
      <c r="D189" s="58"/>
      <c r="E189" s="57"/>
      <c r="F189" s="55"/>
      <c r="G189" s="51"/>
      <c r="I189" s="22" t="str">
        <f t="shared" si="2"/>
        <v/>
      </c>
    </row>
    <row r="190" spans="1:9" s="15" customFormat="1" ht="30" customHeight="1" x14ac:dyDescent="0.2">
      <c r="A190" s="22"/>
      <c r="B190" s="56"/>
      <c r="C190" s="57"/>
      <c r="D190" s="58"/>
      <c r="E190" s="57"/>
      <c r="F190" s="55"/>
      <c r="G190" s="51"/>
      <c r="I190" s="22" t="str">
        <f t="shared" si="2"/>
        <v/>
      </c>
    </row>
    <row r="191" spans="1:9" s="15" customFormat="1" ht="30" customHeight="1" x14ac:dyDescent="0.2">
      <c r="A191" s="22"/>
      <c r="B191" s="56"/>
      <c r="C191" s="57"/>
      <c r="D191" s="58"/>
      <c r="E191" s="57"/>
      <c r="F191" s="55"/>
      <c r="G191" s="51"/>
      <c r="I191" s="22" t="str">
        <f t="shared" si="2"/>
        <v/>
      </c>
    </row>
    <row r="192" spans="1:9" s="15" customFormat="1" ht="30" customHeight="1" x14ac:dyDescent="0.2">
      <c r="A192" s="22"/>
      <c r="B192" s="56"/>
      <c r="C192" s="57"/>
      <c r="D192" s="58"/>
      <c r="E192" s="57"/>
      <c r="F192" s="55"/>
      <c r="G192" s="51"/>
      <c r="I192" s="22" t="str">
        <f t="shared" si="2"/>
        <v/>
      </c>
    </row>
    <row r="193" spans="1:9" s="15" customFormat="1" ht="30" customHeight="1" x14ac:dyDescent="0.2">
      <c r="A193" s="22"/>
      <c r="B193" s="56"/>
      <c r="C193" s="57"/>
      <c r="D193" s="58"/>
      <c r="E193" s="57"/>
      <c r="F193" s="55"/>
      <c r="G193" s="51"/>
      <c r="I193" s="22" t="str">
        <f t="shared" si="2"/>
        <v/>
      </c>
    </row>
    <row r="194" spans="1:9" s="15" customFormat="1" ht="30" customHeight="1" x14ac:dyDescent="0.2">
      <c r="A194" s="22"/>
      <c r="B194" s="56"/>
      <c r="C194" s="57"/>
      <c r="D194" s="58"/>
      <c r="E194" s="57"/>
      <c r="F194" s="55"/>
      <c r="G194" s="51"/>
      <c r="I194" s="22" t="str">
        <f t="shared" si="2"/>
        <v/>
      </c>
    </row>
    <row r="195" spans="1:9" s="15" customFormat="1" ht="30" customHeight="1" x14ac:dyDescent="0.2">
      <c r="A195" s="22"/>
      <c r="B195" s="56"/>
      <c r="C195" s="57"/>
      <c r="D195" s="58"/>
      <c r="E195" s="57"/>
      <c r="F195" s="55"/>
      <c r="G195" s="51"/>
      <c r="I195" s="22" t="str">
        <f t="shared" si="2"/>
        <v/>
      </c>
    </row>
    <row r="196" spans="1:9" s="15" customFormat="1" ht="30" customHeight="1" x14ac:dyDescent="0.2">
      <c r="A196" s="22"/>
      <c r="B196" s="56"/>
      <c r="C196" s="57"/>
      <c r="D196" s="58"/>
      <c r="E196" s="57"/>
      <c r="F196" s="55"/>
      <c r="G196" s="51"/>
      <c r="I196" s="22" t="str">
        <f t="shared" si="2"/>
        <v/>
      </c>
    </row>
    <row r="197" spans="1:9" s="15" customFormat="1" ht="30" customHeight="1" x14ac:dyDescent="0.2">
      <c r="A197" s="22"/>
      <c r="B197" s="56"/>
      <c r="C197" s="57"/>
      <c r="D197" s="58"/>
      <c r="E197" s="57"/>
      <c r="F197" s="55"/>
      <c r="G197" s="51"/>
      <c r="I197" s="22" t="str">
        <f t="shared" si="2"/>
        <v/>
      </c>
    </row>
    <row r="198" spans="1:9" s="15" customFormat="1" ht="30" customHeight="1" x14ac:dyDescent="0.2">
      <c r="A198" s="22"/>
      <c r="B198" s="56"/>
      <c r="C198" s="57"/>
      <c r="D198" s="58"/>
      <c r="E198" s="57"/>
      <c r="F198" s="55"/>
      <c r="G198" s="51"/>
      <c r="I198" s="22" t="str">
        <f t="shared" si="2"/>
        <v/>
      </c>
    </row>
    <row r="199" spans="1:9" s="15" customFormat="1" ht="30" customHeight="1" x14ac:dyDescent="0.2">
      <c r="A199" s="22"/>
      <c r="B199" s="56"/>
      <c r="C199" s="57"/>
      <c r="D199" s="58"/>
      <c r="E199" s="57"/>
      <c r="F199" s="55"/>
      <c r="G199" s="51"/>
      <c r="I199" s="22" t="str">
        <f t="shared" si="2"/>
        <v/>
      </c>
    </row>
    <row r="200" spans="1:9" s="15" customFormat="1" ht="30" customHeight="1" x14ac:dyDescent="0.2">
      <c r="A200" s="22"/>
      <c r="B200" s="56"/>
      <c r="C200" s="57"/>
      <c r="D200" s="58"/>
      <c r="E200" s="57"/>
      <c r="F200" s="55"/>
      <c r="G200" s="51"/>
      <c r="I200" s="22" t="str">
        <f t="shared" si="2"/>
        <v/>
      </c>
    </row>
    <row r="201" spans="1:9" s="15" customFormat="1" ht="30" customHeight="1" x14ac:dyDescent="0.2">
      <c r="A201" s="22"/>
      <c r="B201" s="56"/>
      <c r="C201" s="57"/>
      <c r="D201" s="58"/>
      <c r="E201" s="57"/>
      <c r="F201" s="55"/>
      <c r="G201" s="51"/>
      <c r="I201" s="22" t="str">
        <f t="shared" si="2"/>
        <v/>
      </c>
    </row>
    <row r="202" spans="1:9" s="15" customFormat="1" ht="30" customHeight="1" x14ac:dyDescent="0.2">
      <c r="A202" s="22"/>
      <c r="B202" s="56"/>
      <c r="C202" s="57"/>
      <c r="D202" s="58"/>
      <c r="E202" s="57"/>
      <c r="F202" s="55"/>
      <c r="G202" s="51"/>
      <c r="I202" s="22" t="str">
        <f t="shared" ref="I202:I203" si="3">IF(OR(G202="",F202=""),"","Error")</f>
        <v/>
      </c>
    </row>
    <row r="203" spans="1:9" s="15" customFormat="1" ht="30" customHeight="1" x14ac:dyDescent="0.2">
      <c r="A203" s="22"/>
      <c r="B203" s="56"/>
      <c r="C203" s="57"/>
      <c r="D203" s="58"/>
      <c r="E203" s="57"/>
      <c r="F203" s="55"/>
      <c r="G203" s="51"/>
      <c r="I203" s="22" t="str">
        <f t="shared" si="3"/>
        <v/>
      </c>
    </row>
    <row r="204" spans="1:9" x14ac:dyDescent="0.15">
      <c r="B204" s="7" t="s">
        <v>14</v>
      </c>
      <c r="C204" s="7" t="s">
        <v>14</v>
      </c>
      <c r="D204" s="8" t="s">
        <v>14</v>
      </c>
      <c r="E204" s="7" t="s">
        <v>14</v>
      </c>
      <c r="F204" s="7" t="s">
        <v>14</v>
      </c>
      <c r="G204" s="7" t="s">
        <v>14</v>
      </c>
      <c r="H204" t="s">
        <v>14</v>
      </c>
    </row>
  </sheetData>
  <sheetProtection algorithmName="SHA-512" hashValue="KCxnsMsragAGsqMJZeTmOIpvLTa6XIv8pz9fmiQZMpA0MLOV+pvvrAUuaRbHp8DPeIfSsouCTyCWki0dLhyQ5A==" saltValue="1Tjz0HxclW4dn+c96P33uA==" spinCount="100000" sheet="1" objects="1" scenarios="1"/>
  <mergeCells count="2">
    <mergeCell ref="F3:G4"/>
    <mergeCell ref="F2:G2"/>
  </mergeCells>
  <pageMargins left="0.7" right="0.7" top="0.75" bottom="0.75" header="0.3" footer="0.3"/>
  <pageSetup paperSize="9" orientation="portrait" horizontalDpi="0" verticalDpi="0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7576AD-7689-5041-828B-97C1BC72C73A}">
  <dimension ref="A2:Q204"/>
  <sheetViews>
    <sheetView showGridLines="0" showRowColHeaders="0" rightToLeft="1" workbookViewId="0">
      <selection activeCell="C2" sqref="C2"/>
    </sheetView>
  </sheetViews>
  <sheetFormatPr baseColWidth="10" defaultRowHeight="14" x14ac:dyDescent="0.15"/>
  <cols>
    <col min="1" max="1" width="8.6640625" customWidth="1"/>
    <col min="2" max="2" width="25.5" style="7" customWidth="1"/>
    <col min="3" max="3" width="5.1640625" style="7" customWidth="1"/>
    <col min="4" max="4" width="48.5" style="8" customWidth="1"/>
    <col min="5" max="5" width="5.1640625" style="7" customWidth="1"/>
    <col min="6" max="6" width="22" style="3" customWidth="1"/>
    <col min="7" max="7" width="24.33203125" style="3" customWidth="1"/>
    <col min="8" max="8" width="3.33203125" customWidth="1"/>
  </cols>
  <sheetData>
    <row r="2" spans="1:9" s="7" customFormat="1" ht="22" customHeight="1" thickBot="1" x14ac:dyDescent="0.2">
      <c r="D2" s="8"/>
      <c r="F2" s="129" t="s">
        <v>55</v>
      </c>
      <c r="G2" s="129"/>
    </row>
    <row r="3" spans="1:9" x14ac:dyDescent="0.15">
      <c r="F3" s="125">
        <f>D6+SUM(F9:F203)-SUM(G9:G203)</f>
        <v>7850</v>
      </c>
      <c r="G3" s="126"/>
    </row>
    <row r="4" spans="1:9" ht="15" thickBot="1" x14ac:dyDescent="0.2">
      <c r="F4" s="127"/>
      <c r="G4" s="128"/>
    </row>
    <row r="6" spans="1:9" s="15" customFormat="1" ht="25" customHeight="1" x14ac:dyDescent="0.2">
      <c r="B6" s="59" t="s">
        <v>86</v>
      </c>
      <c r="C6" s="17"/>
      <c r="D6" s="51">
        <v>5000</v>
      </c>
      <c r="E6" s="17"/>
      <c r="F6" s="22"/>
      <c r="G6" s="22"/>
    </row>
    <row r="8" spans="1:9" s="21" customFormat="1" ht="33" customHeight="1" x14ac:dyDescent="0.2">
      <c r="A8" s="20"/>
      <c r="B8" s="28" t="s">
        <v>5</v>
      </c>
      <c r="C8" s="29"/>
      <c r="D8" s="28" t="s">
        <v>4</v>
      </c>
      <c r="E8" s="29"/>
      <c r="F8" s="28" t="s">
        <v>57</v>
      </c>
      <c r="G8" s="28" t="s">
        <v>56</v>
      </c>
      <c r="H8" s="42"/>
    </row>
    <row r="9" spans="1:9" s="15" customFormat="1" ht="30" customHeight="1" x14ac:dyDescent="0.2">
      <c r="A9" s="22"/>
      <c r="B9" s="52">
        <v>45901</v>
      </c>
      <c r="C9" s="53"/>
      <c r="D9" s="54" t="s">
        <v>75</v>
      </c>
      <c r="E9" s="53"/>
      <c r="F9" s="55">
        <v>3000</v>
      </c>
      <c r="G9" s="51"/>
      <c r="I9" s="22" t="str">
        <f>IF(OR(G9="",F9=""),"","Error")</f>
        <v/>
      </c>
    </row>
    <row r="10" spans="1:9" s="15" customFormat="1" ht="30" customHeight="1" x14ac:dyDescent="0.2">
      <c r="A10" s="22"/>
      <c r="B10" s="52">
        <v>45902</v>
      </c>
      <c r="C10" s="53"/>
      <c r="D10" s="54" t="s">
        <v>87</v>
      </c>
      <c r="E10" s="53"/>
      <c r="F10" s="55"/>
      <c r="G10" s="51">
        <v>150</v>
      </c>
      <c r="I10" s="22" t="str">
        <f t="shared" ref="I10:I73" si="0">IF(OR(G10="",F10=""),"","Error")</f>
        <v/>
      </c>
    </row>
    <row r="11" spans="1:9" s="15" customFormat="1" ht="30" customHeight="1" x14ac:dyDescent="0.2">
      <c r="A11" s="22"/>
      <c r="B11" s="52"/>
      <c r="C11" s="53"/>
      <c r="D11" s="54"/>
      <c r="E11" s="53"/>
      <c r="F11" s="55"/>
      <c r="G11" s="51"/>
      <c r="I11" s="22" t="str">
        <f t="shared" si="0"/>
        <v/>
      </c>
    </row>
    <row r="12" spans="1:9" s="15" customFormat="1" ht="30" customHeight="1" x14ac:dyDescent="0.2">
      <c r="A12" s="22"/>
      <c r="B12" s="52"/>
      <c r="C12" s="53"/>
      <c r="D12" s="54"/>
      <c r="E12" s="53"/>
      <c r="F12" s="55"/>
      <c r="G12" s="51"/>
      <c r="I12" s="22" t="str">
        <f t="shared" si="0"/>
        <v/>
      </c>
    </row>
    <row r="13" spans="1:9" s="15" customFormat="1" ht="30" customHeight="1" x14ac:dyDescent="0.2">
      <c r="A13" s="22"/>
      <c r="B13" s="52"/>
      <c r="C13" s="53"/>
      <c r="D13" s="54"/>
      <c r="E13" s="53"/>
      <c r="F13" s="55"/>
      <c r="G13" s="51"/>
      <c r="I13" s="22" t="str">
        <f t="shared" si="0"/>
        <v/>
      </c>
    </row>
    <row r="14" spans="1:9" s="15" customFormat="1" ht="30" customHeight="1" x14ac:dyDescent="0.2">
      <c r="A14" s="22"/>
      <c r="B14" s="52"/>
      <c r="C14" s="53"/>
      <c r="D14" s="54"/>
      <c r="E14" s="53"/>
      <c r="F14" s="55"/>
      <c r="G14" s="51"/>
      <c r="I14" s="22" t="str">
        <f t="shared" si="0"/>
        <v/>
      </c>
    </row>
    <row r="15" spans="1:9" s="15" customFormat="1" ht="30" customHeight="1" x14ac:dyDescent="0.2">
      <c r="A15" s="22"/>
      <c r="B15" s="52"/>
      <c r="C15" s="53"/>
      <c r="D15" s="54"/>
      <c r="E15" s="53"/>
      <c r="F15" s="55"/>
      <c r="G15" s="51"/>
      <c r="I15" s="22" t="str">
        <f t="shared" si="0"/>
        <v/>
      </c>
    </row>
    <row r="16" spans="1:9" s="15" customFormat="1" ht="30" customHeight="1" x14ac:dyDescent="0.2">
      <c r="A16" s="22"/>
      <c r="B16" s="52"/>
      <c r="C16" s="53"/>
      <c r="D16" s="54"/>
      <c r="E16" s="53"/>
      <c r="F16" s="55"/>
      <c r="G16" s="51"/>
      <c r="I16" s="22" t="str">
        <f t="shared" si="0"/>
        <v/>
      </c>
    </row>
    <row r="17" spans="1:9" s="15" customFormat="1" ht="30" customHeight="1" x14ac:dyDescent="0.2">
      <c r="A17" s="22"/>
      <c r="B17" s="52"/>
      <c r="C17" s="53"/>
      <c r="D17" s="54"/>
      <c r="E17" s="53"/>
      <c r="F17" s="55"/>
      <c r="G17" s="51"/>
      <c r="I17" s="22" t="str">
        <f t="shared" si="0"/>
        <v/>
      </c>
    </row>
    <row r="18" spans="1:9" s="15" customFormat="1" ht="30" customHeight="1" x14ac:dyDescent="0.2">
      <c r="A18" s="22"/>
      <c r="B18" s="52"/>
      <c r="C18" s="53"/>
      <c r="D18" s="54"/>
      <c r="E18" s="53"/>
      <c r="F18" s="55"/>
      <c r="G18" s="51"/>
      <c r="I18" s="22" t="str">
        <f t="shared" si="0"/>
        <v/>
      </c>
    </row>
    <row r="19" spans="1:9" s="15" customFormat="1" ht="30" customHeight="1" x14ac:dyDescent="0.2">
      <c r="A19" s="22"/>
      <c r="B19" s="52"/>
      <c r="C19" s="53"/>
      <c r="D19" s="54"/>
      <c r="E19" s="53"/>
      <c r="F19" s="55"/>
      <c r="G19" s="51"/>
      <c r="I19" s="22" t="str">
        <f t="shared" si="0"/>
        <v/>
      </c>
    </row>
    <row r="20" spans="1:9" s="15" customFormat="1" ht="30" customHeight="1" x14ac:dyDescent="0.2">
      <c r="A20" s="22"/>
      <c r="B20" s="52"/>
      <c r="C20" s="53"/>
      <c r="D20" s="54"/>
      <c r="E20" s="53"/>
      <c r="F20" s="55"/>
      <c r="G20" s="51"/>
      <c r="I20" s="22" t="str">
        <f t="shared" si="0"/>
        <v/>
      </c>
    </row>
    <row r="21" spans="1:9" s="15" customFormat="1" ht="30" customHeight="1" x14ac:dyDescent="0.2">
      <c r="A21" s="22"/>
      <c r="B21" s="52"/>
      <c r="C21" s="53"/>
      <c r="D21" s="54"/>
      <c r="E21" s="53"/>
      <c r="F21" s="55"/>
      <c r="G21" s="51"/>
      <c r="I21" s="22" t="str">
        <f t="shared" si="0"/>
        <v/>
      </c>
    </row>
    <row r="22" spans="1:9" s="15" customFormat="1" ht="30" customHeight="1" x14ac:dyDescent="0.2">
      <c r="A22" s="22"/>
      <c r="B22" s="52"/>
      <c r="C22" s="53"/>
      <c r="D22" s="54"/>
      <c r="E22" s="53"/>
      <c r="F22" s="55"/>
      <c r="G22" s="51"/>
      <c r="I22" s="22" t="str">
        <f t="shared" si="0"/>
        <v/>
      </c>
    </row>
    <row r="23" spans="1:9" s="15" customFormat="1" ht="30" customHeight="1" x14ac:dyDescent="0.2">
      <c r="A23" s="22"/>
      <c r="B23" s="52"/>
      <c r="C23" s="53"/>
      <c r="D23" s="54"/>
      <c r="E23" s="53"/>
      <c r="F23" s="55"/>
      <c r="G23" s="51"/>
      <c r="I23" s="22" t="str">
        <f t="shared" si="0"/>
        <v/>
      </c>
    </row>
    <row r="24" spans="1:9" s="15" customFormat="1" ht="30" customHeight="1" x14ac:dyDescent="0.2">
      <c r="A24" s="22"/>
      <c r="B24" s="52"/>
      <c r="C24" s="53"/>
      <c r="D24" s="54"/>
      <c r="E24" s="53"/>
      <c r="F24" s="55"/>
      <c r="G24" s="51"/>
      <c r="I24" s="22" t="str">
        <f t="shared" si="0"/>
        <v/>
      </c>
    </row>
    <row r="25" spans="1:9" s="15" customFormat="1" ht="30" customHeight="1" x14ac:dyDescent="0.2">
      <c r="A25" s="22"/>
      <c r="B25" s="52"/>
      <c r="C25" s="53"/>
      <c r="D25" s="54"/>
      <c r="E25" s="53"/>
      <c r="F25" s="55"/>
      <c r="G25" s="51"/>
      <c r="I25" s="22" t="str">
        <f t="shared" si="0"/>
        <v/>
      </c>
    </row>
    <row r="26" spans="1:9" s="15" customFormat="1" ht="30" customHeight="1" x14ac:dyDescent="0.2">
      <c r="A26" s="22"/>
      <c r="B26" s="52"/>
      <c r="C26" s="53"/>
      <c r="D26" s="54"/>
      <c r="E26" s="53"/>
      <c r="F26" s="55"/>
      <c r="G26" s="51"/>
      <c r="I26" s="22" t="str">
        <f t="shared" si="0"/>
        <v/>
      </c>
    </row>
    <row r="27" spans="1:9" s="15" customFormat="1" ht="30" customHeight="1" x14ac:dyDescent="0.2">
      <c r="A27" s="22"/>
      <c r="B27" s="52"/>
      <c r="C27" s="53"/>
      <c r="D27" s="54"/>
      <c r="E27" s="53"/>
      <c r="F27" s="55"/>
      <c r="G27" s="51"/>
      <c r="I27" s="22" t="str">
        <f t="shared" si="0"/>
        <v/>
      </c>
    </row>
    <row r="28" spans="1:9" s="15" customFormat="1" ht="30" customHeight="1" x14ac:dyDescent="0.2">
      <c r="A28" s="22"/>
      <c r="B28" s="52"/>
      <c r="C28" s="53"/>
      <c r="D28" s="54"/>
      <c r="E28" s="53"/>
      <c r="F28" s="55"/>
      <c r="G28" s="51"/>
      <c r="I28" s="22" t="str">
        <f t="shared" si="0"/>
        <v/>
      </c>
    </row>
    <row r="29" spans="1:9" s="15" customFormat="1" ht="30" customHeight="1" x14ac:dyDescent="0.2">
      <c r="A29" s="22"/>
      <c r="B29" s="56"/>
      <c r="C29" s="57"/>
      <c r="D29" s="58"/>
      <c r="E29" s="57"/>
      <c r="F29" s="55"/>
      <c r="G29" s="51"/>
      <c r="I29" s="22" t="str">
        <f t="shared" si="0"/>
        <v/>
      </c>
    </row>
    <row r="30" spans="1:9" s="15" customFormat="1" ht="30" customHeight="1" x14ac:dyDescent="0.2">
      <c r="A30" s="22"/>
      <c r="B30" s="56"/>
      <c r="C30" s="57"/>
      <c r="D30" s="58"/>
      <c r="E30" s="57"/>
      <c r="F30" s="55"/>
      <c r="G30" s="51"/>
      <c r="I30" s="22" t="str">
        <f t="shared" si="0"/>
        <v/>
      </c>
    </row>
    <row r="31" spans="1:9" s="15" customFormat="1" ht="30" customHeight="1" x14ac:dyDescent="0.2">
      <c r="A31" s="22"/>
      <c r="B31" s="56"/>
      <c r="C31" s="57"/>
      <c r="D31" s="58"/>
      <c r="E31" s="57"/>
      <c r="F31" s="55"/>
      <c r="G31" s="51"/>
      <c r="I31" s="22" t="str">
        <f t="shared" si="0"/>
        <v/>
      </c>
    </row>
    <row r="32" spans="1:9" s="15" customFormat="1" ht="30" customHeight="1" x14ac:dyDescent="0.2">
      <c r="A32" s="22"/>
      <c r="B32" s="56"/>
      <c r="C32" s="57"/>
      <c r="D32" s="58"/>
      <c r="E32" s="57"/>
      <c r="F32" s="55"/>
      <c r="G32" s="51"/>
      <c r="I32" s="22" t="str">
        <f t="shared" si="0"/>
        <v/>
      </c>
    </row>
    <row r="33" spans="1:17" s="15" customFormat="1" ht="30" customHeight="1" x14ac:dyDescent="0.2">
      <c r="A33" s="22"/>
      <c r="B33" s="56"/>
      <c r="C33" s="57"/>
      <c r="D33" s="58"/>
      <c r="E33" s="57"/>
      <c r="F33" s="55"/>
      <c r="G33" s="51"/>
      <c r="I33" s="22" t="str">
        <f t="shared" si="0"/>
        <v/>
      </c>
    </row>
    <row r="34" spans="1:17" s="15" customFormat="1" ht="30" customHeight="1" x14ac:dyDescent="0.2">
      <c r="A34" s="22"/>
      <c r="B34" s="56"/>
      <c r="C34" s="57"/>
      <c r="D34" s="58"/>
      <c r="E34" s="57"/>
      <c r="F34" s="55"/>
      <c r="G34" s="51"/>
      <c r="I34" s="22" t="str">
        <f t="shared" si="0"/>
        <v/>
      </c>
    </row>
    <row r="35" spans="1:17" s="15" customFormat="1" ht="30" customHeight="1" x14ac:dyDescent="0.2">
      <c r="A35" s="22"/>
      <c r="B35" s="56"/>
      <c r="C35" s="57"/>
      <c r="D35" s="58"/>
      <c r="E35" s="57"/>
      <c r="F35" s="55"/>
      <c r="G35" s="51"/>
      <c r="I35" s="22" t="str">
        <f t="shared" si="0"/>
        <v/>
      </c>
    </row>
    <row r="36" spans="1:17" s="15" customFormat="1" ht="30" customHeight="1" x14ac:dyDescent="0.2">
      <c r="A36" s="22"/>
      <c r="B36" s="56"/>
      <c r="C36" s="57"/>
      <c r="D36" s="58"/>
      <c r="E36" s="57"/>
      <c r="F36" s="55"/>
      <c r="G36" s="51"/>
      <c r="I36" s="22" t="str">
        <f t="shared" si="0"/>
        <v/>
      </c>
    </row>
    <row r="37" spans="1:17" s="15" customFormat="1" ht="30" customHeight="1" x14ac:dyDescent="0.2">
      <c r="A37" s="22"/>
      <c r="B37" s="56"/>
      <c r="C37" s="57"/>
      <c r="D37" s="58"/>
      <c r="E37" s="57"/>
      <c r="F37" s="55"/>
      <c r="G37" s="51"/>
      <c r="I37" s="22" t="str">
        <f t="shared" si="0"/>
        <v/>
      </c>
    </row>
    <row r="38" spans="1:17" s="15" customFormat="1" ht="30" customHeight="1" x14ac:dyDescent="0.2">
      <c r="A38" s="22"/>
      <c r="B38" s="56"/>
      <c r="C38" s="57"/>
      <c r="D38" s="58"/>
      <c r="E38" s="57"/>
      <c r="F38" s="55"/>
      <c r="G38" s="51"/>
      <c r="I38" s="22" t="str">
        <f t="shared" si="0"/>
        <v/>
      </c>
    </row>
    <row r="39" spans="1:17" s="15" customFormat="1" ht="30" customHeight="1" x14ac:dyDescent="0.2">
      <c r="A39" s="22"/>
      <c r="B39" s="56"/>
      <c r="C39" s="57"/>
      <c r="D39" s="58"/>
      <c r="E39" s="57"/>
      <c r="F39" s="55"/>
      <c r="G39" s="51"/>
      <c r="I39" s="22" t="str">
        <f t="shared" si="0"/>
        <v/>
      </c>
    </row>
    <row r="40" spans="1:17" s="15" customFormat="1" ht="30" customHeight="1" x14ac:dyDescent="0.2">
      <c r="A40" s="22"/>
      <c r="B40" s="56"/>
      <c r="C40" s="57"/>
      <c r="D40" s="58"/>
      <c r="E40" s="57"/>
      <c r="F40" s="55"/>
      <c r="G40" s="51"/>
      <c r="I40" s="22" t="str">
        <f t="shared" si="0"/>
        <v/>
      </c>
    </row>
    <row r="41" spans="1:17" s="15" customFormat="1" ht="30" customHeight="1" x14ac:dyDescent="0.2">
      <c r="A41" s="22"/>
      <c r="B41" s="56"/>
      <c r="C41" s="57"/>
      <c r="D41" s="58"/>
      <c r="E41" s="57"/>
      <c r="F41" s="55"/>
      <c r="G41" s="51"/>
      <c r="I41" s="22" t="str">
        <f t="shared" si="0"/>
        <v/>
      </c>
    </row>
    <row r="42" spans="1:17" s="15" customFormat="1" ht="30" customHeight="1" x14ac:dyDescent="0.2">
      <c r="A42" s="22"/>
      <c r="B42" s="56"/>
      <c r="C42" s="57"/>
      <c r="D42" s="58"/>
      <c r="E42" s="57"/>
      <c r="F42" s="55"/>
      <c r="G42" s="51"/>
      <c r="I42" s="22" t="str">
        <f t="shared" si="0"/>
        <v/>
      </c>
    </row>
    <row r="43" spans="1:17" s="15" customFormat="1" ht="30" customHeight="1" x14ac:dyDescent="0.2">
      <c r="A43" s="22"/>
      <c r="B43" s="56"/>
      <c r="C43" s="57"/>
      <c r="D43" s="58"/>
      <c r="E43" s="57"/>
      <c r="F43" s="55"/>
      <c r="G43" s="51"/>
      <c r="I43" s="22" t="str">
        <f t="shared" si="0"/>
        <v/>
      </c>
      <c r="Q43" s="43"/>
    </row>
    <row r="44" spans="1:17" s="15" customFormat="1" ht="30" customHeight="1" x14ac:dyDescent="0.2">
      <c r="A44" s="22"/>
      <c r="B44" s="56"/>
      <c r="C44" s="57"/>
      <c r="D44" s="58"/>
      <c r="E44" s="57"/>
      <c r="F44" s="55"/>
      <c r="G44" s="51"/>
      <c r="I44" s="22" t="str">
        <f t="shared" si="0"/>
        <v/>
      </c>
    </row>
    <row r="45" spans="1:17" s="15" customFormat="1" ht="30" customHeight="1" x14ac:dyDescent="0.2">
      <c r="A45" s="22"/>
      <c r="B45" s="56"/>
      <c r="C45" s="57"/>
      <c r="D45" s="58"/>
      <c r="E45" s="57"/>
      <c r="F45" s="55"/>
      <c r="G45" s="51"/>
      <c r="I45" s="22" t="str">
        <f t="shared" si="0"/>
        <v/>
      </c>
    </row>
    <row r="46" spans="1:17" s="15" customFormat="1" ht="30" customHeight="1" x14ac:dyDescent="0.2">
      <c r="A46" s="22"/>
      <c r="B46" s="56"/>
      <c r="C46" s="57"/>
      <c r="D46" s="58"/>
      <c r="E46" s="57"/>
      <c r="F46" s="55"/>
      <c r="G46" s="51"/>
      <c r="I46" s="22" t="str">
        <f t="shared" si="0"/>
        <v/>
      </c>
    </row>
    <row r="47" spans="1:17" s="15" customFormat="1" ht="30" customHeight="1" x14ac:dyDescent="0.2">
      <c r="A47" s="22"/>
      <c r="B47" s="56"/>
      <c r="C47" s="57"/>
      <c r="D47" s="58"/>
      <c r="E47" s="57"/>
      <c r="F47" s="55"/>
      <c r="G47" s="51"/>
      <c r="I47" s="22" t="str">
        <f t="shared" si="0"/>
        <v/>
      </c>
    </row>
    <row r="48" spans="1:17" s="15" customFormat="1" ht="30" customHeight="1" x14ac:dyDescent="0.2">
      <c r="A48" s="22"/>
      <c r="B48" s="56"/>
      <c r="C48" s="57"/>
      <c r="D48" s="58"/>
      <c r="E48" s="57"/>
      <c r="F48" s="55"/>
      <c r="G48" s="51"/>
      <c r="I48" s="22" t="str">
        <f t="shared" si="0"/>
        <v/>
      </c>
    </row>
    <row r="49" spans="1:9" s="15" customFormat="1" ht="30" customHeight="1" x14ac:dyDescent="0.2">
      <c r="A49" s="22"/>
      <c r="B49" s="56"/>
      <c r="C49" s="57"/>
      <c r="D49" s="58"/>
      <c r="E49" s="57"/>
      <c r="F49" s="55"/>
      <c r="G49" s="51"/>
      <c r="I49" s="22" t="str">
        <f t="shared" si="0"/>
        <v/>
      </c>
    </row>
    <row r="50" spans="1:9" s="15" customFormat="1" ht="30" customHeight="1" x14ac:dyDescent="0.2">
      <c r="A50" s="22"/>
      <c r="B50" s="56"/>
      <c r="C50" s="57"/>
      <c r="D50" s="58"/>
      <c r="E50" s="57"/>
      <c r="F50" s="55"/>
      <c r="G50" s="51"/>
      <c r="I50" s="22" t="str">
        <f t="shared" si="0"/>
        <v/>
      </c>
    </row>
    <row r="51" spans="1:9" s="15" customFormat="1" ht="30" customHeight="1" x14ac:dyDescent="0.2">
      <c r="A51" s="22"/>
      <c r="B51" s="56"/>
      <c r="C51" s="57"/>
      <c r="D51" s="58"/>
      <c r="E51" s="57"/>
      <c r="F51" s="55"/>
      <c r="G51" s="51"/>
      <c r="I51" s="22" t="str">
        <f t="shared" si="0"/>
        <v/>
      </c>
    </row>
    <row r="52" spans="1:9" s="15" customFormat="1" ht="30" customHeight="1" x14ac:dyDescent="0.2">
      <c r="A52" s="22"/>
      <c r="B52" s="56"/>
      <c r="C52" s="57"/>
      <c r="D52" s="58"/>
      <c r="E52" s="57"/>
      <c r="F52" s="55"/>
      <c r="G52" s="51"/>
      <c r="I52" s="22" t="str">
        <f t="shared" si="0"/>
        <v/>
      </c>
    </row>
    <row r="53" spans="1:9" s="15" customFormat="1" ht="30" customHeight="1" x14ac:dyDescent="0.2">
      <c r="A53" s="22"/>
      <c r="B53" s="56"/>
      <c r="C53" s="57"/>
      <c r="D53" s="58"/>
      <c r="E53" s="57"/>
      <c r="F53" s="55"/>
      <c r="G53" s="51"/>
      <c r="I53" s="22" t="str">
        <f t="shared" si="0"/>
        <v/>
      </c>
    </row>
    <row r="54" spans="1:9" s="15" customFormat="1" ht="30" customHeight="1" x14ac:dyDescent="0.2">
      <c r="A54" s="22"/>
      <c r="B54" s="56"/>
      <c r="C54" s="57"/>
      <c r="D54" s="58"/>
      <c r="E54" s="57"/>
      <c r="F54" s="55"/>
      <c r="G54" s="51"/>
      <c r="I54" s="22" t="str">
        <f t="shared" si="0"/>
        <v/>
      </c>
    </row>
    <row r="55" spans="1:9" s="15" customFormat="1" ht="30" customHeight="1" x14ac:dyDescent="0.2">
      <c r="A55" s="22"/>
      <c r="B55" s="56"/>
      <c r="C55" s="57"/>
      <c r="D55" s="58"/>
      <c r="E55" s="57"/>
      <c r="F55" s="55"/>
      <c r="G55" s="51"/>
      <c r="I55" s="22" t="str">
        <f t="shared" si="0"/>
        <v/>
      </c>
    </row>
    <row r="56" spans="1:9" s="15" customFormat="1" ht="30" customHeight="1" x14ac:dyDescent="0.2">
      <c r="A56" s="22"/>
      <c r="B56" s="56"/>
      <c r="C56" s="57"/>
      <c r="D56" s="58"/>
      <c r="E56" s="57"/>
      <c r="F56" s="55"/>
      <c r="G56" s="51"/>
      <c r="I56" s="22" t="str">
        <f t="shared" si="0"/>
        <v/>
      </c>
    </row>
    <row r="57" spans="1:9" s="15" customFormat="1" ht="30" customHeight="1" x14ac:dyDescent="0.2">
      <c r="A57" s="22"/>
      <c r="B57" s="56"/>
      <c r="C57" s="57"/>
      <c r="D57" s="58"/>
      <c r="E57" s="57"/>
      <c r="F57" s="55"/>
      <c r="G57" s="51"/>
      <c r="I57" s="22" t="str">
        <f t="shared" si="0"/>
        <v/>
      </c>
    </row>
    <row r="58" spans="1:9" s="15" customFormat="1" ht="30" customHeight="1" x14ac:dyDescent="0.2">
      <c r="A58" s="22"/>
      <c r="B58" s="56"/>
      <c r="C58" s="57"/>
      <c r="D58" s="58"/>
      <c r="E58" s="57"/>
      <c r="F58" s="55"/>
      <c r="G58" s="51"/>
      <c r="I58" s="22" t="str">
        <f t="shared" si="0"/>
        <v/>
      </c>
    </row>
    <row r="59" spans="1:9" s="15" customFormat="1" ht="30" customHeight="1" x14ac:dyDescent="0.2">
      <c r="A59" s="22"/>
      <c r="B59" s="56"/>
      <c r="C59" s="57"/>
      <c r="D59" s="58"/>
      <c r="E59" s="57"/>
      <c r="F59" s="55"/>
      <c r="G59" s="51"/>
      <c r="I59" s="22" t="str">
        <f t="shared" si="0"/>
        <v/>
      </c>
    </row>
    <row r="60" spans="1:9" s="15" customFormat="1" ht="30" customHeight="1" x14ac:dyDescent="0.2">
      <c r="A60" s="22"/>
      <c r="B60" s="56"/>
      <c r="C60" s="57"/>
      <c r="D60" s="58"/>
      <c r="E60" s="57"/>
      <c r="F60" s="55"/>
      <c r="G60" s="51"/>
      <c r="I60" s="22" t="str">
        <f t="shared" si="0"/>
        <v/>
      </c>
    </row>
    <row r="61" spans="1:9" s="15" customFormat="1" ht="30" customHeight="1" x14ac:dyDescent="0.2">
      <c r="A61" s="22"/>
      <c r="B61" s="56"/>
      <c r="C61" s="57"/>
      <c r="D61" s="58"/>
      <c r="E61" s="57"/>
      <c r="F61" s="55"/>
      <c r="G61" s="51"/>
      <c r="I61" s="22" t="str">
        <f t="shared" si="0"/>
        <v/>
      </c>
    </row>
    <row r="62" spans="1:9" s="15" customFormat="1" ht="30" customHeight="1" x14ac:dyDescent="0.2">
      <c r="A62" s="22"/>
      <c r="B62" s="56"/>
      <c r="C62" s="57"/>
      <c r="D62" s="58"/>
      <c r="E62" s="57"/>
      <c r="F62" s="55"/>
      <c r="G62" s="51"/>
      <c r="I62" s="22" t="str">
        <f t="shared" si="0"/>
        <v/>
      </c>
    </row>
    <row r="63" spans="1:9" s="15" customFormat="1" ht="30" customHeight="1" x14ac:dyDescent="0.2">
      <c r="A63" s="22"/>
      <c r="B63" s="56"/>
      <c r="C63" s="57"/>
      <c r="D63" s="58"/>
      <c r="E63" s="57"/>
      <c r="F63" s="55"/>
      <c r="G63" s="51"/>
      <c r="I63" s="22" t="str">
        <f t="shared" si="0"/>
        <v/>
      </c>
    </row>
    <row r="64" spans="1:9" s="15" customFormat="1" ht="30" customHeight="1" x14ac:dyDescent="0.2">
      <c r="A64" s="22"/>
      <c r="B64" s="56"/>
      <c r="C64" s="57"/>
      <c r="D64" s="58"/>
      <c r="E64" s="57"/>
      <c r="F64" s="55"/>
      <c r="G64" s="51"/>
      <c r="I64" s="22" t="str">
        <f t="shared" si="0"/>
        <v/>
      </c>
    </row>
    <row r="65" spans="1:9" s="15" customFormat="1" ht="30" customHeight="1" x14ac:dyDescent="0.2">
      <c r="A65" s="22"/>
      <c r="B65" s="56"/>
      <c r="C65" s="57"/>
      <c r="D65" s="58"/>
      <c r="E65" s="57"/>
      <c r="F65" s="55"/>
      <c r="G65" s="51"/>
      <c r="I65" s="22" t="str">
        <f t="shared" si="0"/>
        <v/>
      </c>
    </row>
    <row r="66" spans="1:9" s="15" customFormat="1" ht="30" customHeight="1" x14ac:dyDescent="0.2">
      <c r="A66" s="22"/>
      <c r="B66" s="56"/>
      <c r="C66" s="57"/>
      <c r="D66" s="58"/>
      <c r="E66" s="57"/>
      <c r="F66" s="55"/>
      <c r="G66" s="51"/>
      <c r="I66" s="22" t="str">
        <f t="shared" si="0"/>
        <v/>
      </c>
    </row>
    <row r="67" spans="1:9" s="15" customFormat="1" ht="30" customHeight="1" x14ac:dyDescent="0.2">
      <c r="A67" s="22"/>
      <c r="B67" s="56"/>
      <c r="C67" s="57"/>
      <c r="D67" s="58"/>
      <c r="E67" s="57"/>
      <c r="F67" s="55"/>
      <c r="G67" s="51"/>
      <c r="I67" s="22" t="str">
        <f t="shared" si="0"/>
        <v/>
      </c>
    </row>
    <row r="68" spans="1:9" s="15" customFormat="1" ht="30" customHeight="1" x14ac:dyDescent="0.2">
      <c r="A68" s="22"/>
      <c r="B68" s="56"/>
      <c r="C68" s="57"/>
      <c r="D68" s="58"/>
      <c r="E68" s="57"/>
      <c r="F68" s="55"/>
      <c r="G68" s="51"/>
      <c r="I68" s="22" t="str">
        <f t="shared" si="0"/>
        <v/>
      </c>
    </row>
    <row r="69" spans="1:9" s="15" customFormat="1" ht="30" customHeight="1" x14ac:dyDescent="0.2">
      <c r="A69" s="22"/>
      <c r="B69" s="56"/>
      <c r="C69" s="57"/>
      <c r="D69" s="58"/>
      <c r="E69" s="57"/>
      <c r="F69" s="55"/>
      <c r="G69" s="51"/>
      <c r="I69" s="22" t="str">
        <f t="shared" si="0"/>
        <v/>
      </c>
    </row>
    <row r="70" spans="1:9" s="15" customFormat="1" ht="30" customHeight="1" x14ac:dyDescent="0.2">
      <c r="A70" s="22"/>
      <c r="B70" s="56"/>
      <c r="C70" s="57"/>
      <c r="D70" s="58"/>
      <c r="E70" s="57"/>
      <c r="F70" s="55"/>
      <c r="G70" s="51"/>
      <c r="I70" s="22" t="str">
        <f t="shared" si="0"/>
        <v/>
      </c>
    </row>
    <row r="71" spans="1:9" s="15" customFormat="1" ht="30" customHeight="1" x14ac:dyDescent="0.2">
      <c r="A71" s="22"/>
      <c r="B71" s="56"/>
      <c r="C71" s="57"/>
      <c r="D71" s="58"/>
      <c r="E71" s="57"/>
      <c r="F71" s="55"/>
      <c r="G71" s="51"/>
      <c r="I71" s="22" t="str">
        <f t="shared" si="0"/>
        <v/>
      </c>
    </row>
    <row r="72" spans="1:9" s="15" customFormat="1" ht="30" customHeight="1" x14ac:dyDescent="0.2">
      <c r="A72" s="22"/>
      <c r="B72" s="56"/>
      <c r="C72" s="57"/>
      <c r="D72" s="58"/>
      <c r="E72" s="57"/>
      <c r="F72" s="55"/>
      <c r="G72" s="51"/>
      <c r="I72" s="22" t="str">
        <f t="shared" si="0"/>
        <v/>
      </c>
    </row>
    <row r="73" spans="1:9" s="15" customFormat="1" ht="30" customHeight="1" x14ac:dyDescent="0.2">
      <c r="A73" s="22"/>
      <c r="B73" s="56"/>
      <c r="C73" s="57"/>
      <c r="D73" s="58"/>
      <c r="E73" s="57"/>
      <c r="F73" s="55"/>
      <c r="G73" s="51"/>
      <c r="I73" s="22" t="str">
        <f t="shared" si="0"/>
        <v/>
      </c>
    </row>
    <row r="74" spans="1:9" s="15" customFormat="1" ht="30" customHeight="1" x14ac:dyDescent="0.2">
      <c r="A74" s="22"/>
      <c r="B74" s="56"/>
      <c r="C74" s="57"/>
      <c r="D74" s="58"/>
      <c r="E74" s="57"/>
      <c r="F74" s="55"/>
      <c r="G74" s="51"/>
      <c r="I74" s="22" t="str">
        <f t="shared" ref="I74:I137" si="1">IF(OR(G74="",F74=""),"","Error")</f>
        <v/>
      </c>
    </row>
    <row r="75" spans="1:9" s="15" customFormat="1" ht="30" customHeight="1" x14ac:dyDescent="0.2">
      <c r="A75" s="22"/>
      <c r="B75" s="56"/>
      <c r="C75" s="57"/>
      <c r="D75" s="58"/>
      <c r="E75" s="57"/>
      <c r="F75" s="55"/>
      <c r="G75" s="51"/>
      <c r="I75" s="22" t="str">
        <f t="shared" si="1"/>
        <v/>
      </c>
    </row>
    <row r="76" spans="1:9" s="15" customFormat="1" ht="30" customHeight="1" x14ac:dyDescent="0.2">
      <c r="A76" s="22"/>
      <c r="B76" s="56"/>
      <c r="C76" s="57"/>
      <c r="D76" s="58"/>
      <c r="E76" s="57"/>
      <c r="F76" s="55"/>
      <c r="G76" s="51"/>
      <c r="I76" s="22" t="str">
        <f t="shared" si="1"/>
        <v/>
      </c>
    </row>
    <row r="77" spans="1:9" s="15" customFormat="1" ht="30" customHeight="1" x14ac:dyDescent="0.2">
      <c r="A77" s="22"/>
      <c r="B77" s="56"/>
      <c r="C77" s="57"/>
      <c r="D77" s="58"/>
      <c r="E77" s="57"/>
      <c r="F77" s="55"/>
      <c r="G77" s="51"/>
      <c r="I77" s="22" t="str">
        <f t="shared" si="1"/>
        <v/>
      </c>
    </row>
    <row r="78" spans="1:9" s="15" customFormat="1" ht="30" customHeight="1" x14ac:dyDescent="0.2">
      <c r="A78" s="22"/>
      <c r="B78" s="56"/>
      <c r="C78" s="57"/>
      <c r="D78" s="58"/>
      <c r="E78" s="57"/>
      <c r="F78" s="55"/>
      <c r="G78" s="51"/>
      <c r="I78" s="22" t="str">
        <f t="shared" si="1"/>
        <v/>
      </c>
    </row>
    <row r="79" spans="1:9" s="15" customFormat="1" ht="30" customHeight="1" x14ac:dyDescent="0.2">
      <c r="A79" s="22"/>
      <c r="B79" s="56"/>
      <c r="C79" s="57"/>
      <c r="D79" s="58"/>
      <c r="E79" s="57"/>
      <c r="F79" s="55"/>
      <c r="G79" s="51"/>
      <c r="I79" s="22" t="str">
        <f t="shared" si="1"/>
        <v/>
      </c>
    </row>
    <row r="80" spans="1:9" s="15" customFormat="1" ht="30" customHeight="1" x14ac:dyDescent="0.2">
      <c r="A80" s="22"/>
      <c r="B80" s="56"/>
      <c r="C80" s="57"/>
      <c r="D80" s="58"/>
      <c r="E80" s="57"/>
      <c r="F80" s="55"/>
      <c r="G80" s="51"/>
      <c r="I80" s="22" t="str">
        <f t="shared" si="1"/>
        <v/>
      </c>
    </row>
    <row r="81" spans="1:9" s="15" customFormat="1" ht="30" customHeight="1" x14ac:dyDescent="0.2">
      <c r="A81" s="22"/>
      <c r="B81" s="56"/>
      <c r="C81" s="57"/>
      <c r="D81" s="58"/>
      <c r="E81" s="57"/>
      <c r="F81" s="55"/>
      <c r="G81" s="51"/>
      <c r="I81" s="22" t="str">
        <f t="shared" si="1"/>
        <v/>
      </c>
    </row>
    <row r="82" spans="1:9" s="15" customFormat="1" ht="30" customHeight="1" x14ac:dyDescent="0.2">
      <c r="A82" s="22"/>
      <c r="B82" s="56"/>
      <c r="C82" s="57"/>
      <c r="D82" s="58"/>
      <c r="E82" s="57"/>
      <c r="F82" s="55"/>
      <c r="G82" s="51"/>
      <c r="I82" s="22" t="str">
        <f t="shared" si="1"/>
        <v/>
      </c>
    </row>
    <row r="83" spans="1:9" s="15" customFormat="1" ht="30" customHeight="1" x14ac:dyDescent="0.2">
      <c r="A83" s="22"/>
      <c r="B83" s="56"/>
      <c r="C83" s="57"/>
      <c r="D83" s="58"/>
      <c r="E83" s="57"/>
      <c r="F83" s="55"/>
      <c r="G83" s="51"/>
      <c r="I83" s="22" t="str">
        <f t="shared" si="1"/>
        <v/>
      </c>
    </row>
    <row r="84" spans="1:9" s="15" customFormat="1" ht="30" customHeight="1" x14ac:dyDescent="0.2">
      <c r="A84" s="22"/>
      <c r="B84" s="56"/>
      <c r="C84" s="57"/>
      <c r="D84" s="58"/>
      <c r="E84" s="57"/>
      <c r="F84" s="55"/>
      <c r="G84" s="51"/>
      <c r="I84" s="22" t="str">
        <f t="shared" si="1"/>
        <v/>
      </c>
    </row>
    <row r="85" spans="1:9" s="15" customFormat="1" ht="30" customHeight="1" x14ac:dyDescent="0.2">
      <c r="A85" s="22"/>
      <c r="B85" s="56"/>
      <c r="C85" s="57"/>
      <c r="D85" s="58"/>
      <c r="E85" s="57"/>
      <c r="F85" s="55"/>
      <c r="G85" s="51"/>
      <c r="I85" s="22" t="str">
        <f t="shared" si="1"/>
        <v/>
      </c>
    </row>
    <row r="86" spans="1:9" s="15" customFormat="1" ht="30" customHeight="1" x14ac:dyDescent="0.2">
      <c r="A86" s="22"/>
      <c r="B86" s="56"/>
      <c r="C86" s="57"/>
      <c r="D86" s="58"/>
      <c r="E86" s="57"/>
      <c r="F86" s="55"/>
      <c r="G86" s="51"/>
      <c r="I86" s="22" t="str">
        <f t="shared" si="1"/>
        <v/>
      </c>
    </row>
    <row r="87" spans="1:9" s="15" customFormat="1" ht="30" customHeight="1" x14ac:dyDescent="0.2">
      <c r="A87" s="22"/>
      <c r="B87" s="56"/>
      <c r="C87" s="57"/>
      <c r="D87" s="58"/>
      <c r="E87" s="57"/>
      <c r="F87" s="55"/>
      <c r="G87" s="51"/>
      <c r="I87" s="22" t="str">
        <f t="shared" si="1"/>
        <v/>
      </c>
    </row>
    <row r="88" spans="1:9" s="15" customFormat="1" ht="30" customHeight="1" x14ac:dyDescent="0.2">
      <c r="A88" s="22"/>
      <c r="B88" s="56"/>
      <c r="C88" s="57"/>
      <c r="D88" s="58"/>
      <c r="E88" s="57"/>
      <c r="F88" s="55"/>
      <c r="G88" s="51"/>
      <c r="I88" s="22" t="str">
        <f t="shared" si="1"/>
        <v/>
      </c>
    </row>
    <row r="89" spans="1:9" s="15" customFormat="1" ht="30" customHeight="1" x14ac:dyDescent="0.2">
      <c r="A89" s="22"/>
      <c r="B89" s="56"/>
      <c r="C89" s="57"/>
      <c r="D89" s="58"/>
      <c r="E89" s="57"/>
      <c r="F89" s="55"/>
      <c r="G89" s="51"/>
      <c r="I89" s="22" t="str">
        <f t="shared" si="1"/>
        <v/>
      </c>
    </row>
    <row r="90" spans="1:9" s="15" customFormat="1" ht="30" customHeight="1" x14ac:dyDescent="0.2">
      <c r="A90" s="22"/>
      <c r="B90" s="56"/>
      <c r="C90" s="57"/>
      <c r="D90" s="58"/>
      <c r="E90" s="57"/>
      <c r="F90" s="55"/>
      <c r="G90" s="51"/>
      <c r="I90" s="22" t="str">
        <f t="shared" si="1"/>
        <v/>
      </c>
    </row>
    <row r="91" spans="1:9" s="15" customFormat="1" ht="30" customHeight="1" x14ac:dyDescent="0.2">
      <c r="A91" s="22"/>
      <c r="B91" s="56"/>
      <c r="C91" s="57"/>
      <c r="D91" s="58"/>
      <c r="E91" s="57"/>
      <c r="F91" s="55"/>
      <c r="G91" s="51"/>
      <c r="I91" s="22" t="str">
        <f t="shared" si="1"/>
        <v/>
      </c>
    </row>
    <row r="92" spans="1:9" s="15" customFormat="1" ht="30" customHeight="1" x14ac:dyDescent="0.2">
      <c r="A92" s="22"/>
      <c r="B92" s="56"/>
      <c r="C92" s="57"/>
      <c r="D92" s="58"/>
      <c r="E92" s="57"/>
      <c r="F92" s="55"/>
      <c r="G92" s="51"/>
      <c r="I92" s="22" t="str">
        <f t="shared" si="1"/>
        <v/>
      </c>
    </row>
    <row r="93" spans="1:9" s="15" customFormat="1" ht="30" customHeight="1" x14ac:dyDescent="0.2">
      <c r="A93" s="22"/>
      <c r="B93" s="56"/>
      <c r="C93" s="57"/>
      <c r="D93" s="58"/>
      <c r="E93" s="57"/>
      <c r="F93" s="55"/>
      <c r="G93" s="51"/>
      <c r="I93" s="22" t="str">
        <f t="shared" si="1"/>
        <v/>
      </c>
    </row>
    <row r="94" spans="1:9" s="15" customFormat="1" ht="30" customHeight="1" x14ac:dyDescent="0.2">
      <c r="A94" s="22"/>
      <c r="B94" s="56"/>
      <c r="C94" s="57"/>
      <c r="D94" s="58"/>
      <c r="E94" s="57"/>
      <c r="F94" s="55"/>
      <c r="G94" s="51"/>
      <c r="I94" s="22" t="str">
        <f t="shared" si="1"/>
        <v/>
      </c>
    </row>
    <row r="95" spans="1:9" s="15" customFormat="1" ht="30" customHeight="1" x14ac:dyDescent="0.2">
      <c r="A95" s="22"/>
      <c r="B95" s="56"/>
      <c r="C95" s="57"/>
      <c r="D95" s="58"/>
      <c r="E95" s="57"/>
      <c r="F95" s="55"/>
      <c r="G95" s="51"/>
      <c r="I95" s="22" t="str">
        <f t="shared" si="1"/>
        <v/>
      </c>
    </row>
    <row r="96" spans="1:9" s="15" customFormat="1" ht="30" customHeight="1" x14ac:dyDescent="0.2">
      <c r="A96" s="22"/>
      <c r="B96" s="56"/>
      <c r="C96" s="57"/>
      <c r="D96" s="58"/>
      <c r="E96" s="57"/>
      <c r="F96" s="55"/>
      <c r="G96" s="51"/>
      <c r="I96" s="22" t="str">
        <f t="shared" si="1"/>
        <v/>
      </c>
    </row>
    <row r="97" spans="1:9" s="15" customFormat="1" ht="30" customHeight="1" x14ac:dyDescent="0.2">
      <c r="A97" s="22"/>
      <c r="B97" s="56"/>
      <c r="C97" s="57"/>
      <c r="D97" s="58"/>
      <c r="E97" s="57"/>
      <c r="F97" s="55"/>
      <c r="G97" s="51"/>
      <c r="I97" s="22" t="str">
        <f t="shared" si="1"/>
        <v/>
      </c>
    </row>
    <row r="98" spans="1:9" s="15" customFormat="1" ht="30" customHeight="1" x14ac:dyDescent="0.2">
      <c r="A98" s="22"/>
      <c r="B98" s="56"/>
      <c r="C98" s="57"/>
      <c r="D98" s="58"/>
      <c r="E98" s="57"/>
      <c r="F98" s="55"/>
      <c r="G98" s="51"/>
      <c r="I98" s="22" t="str">
        <f t="shared" si="1"/>
        <v/>
      </c>
    </row>
    <row r="99" spans="1:9" s="15" customFormat="1" ht="30" customHeight="1" x14ac:dyDescent="0.2">
      <c r="A99" s="22"/>
      <c r="B99" s="56"/>
      <c r="C99" s="57"/>
      <c r="D99" s="58"/>
      <c r="E99" s="57"/>
      <c r="F99" s="55"/>
      <c r="G99" s="51"/>
      <c r="I99" s="22" t="str">
        <f t="shared" si="1"/>
        <v/>
      </c>
    </row>
    <row r="100" spans="1:9" s="15" customFormat="1" ht="30" customHeight="1" x14ac:dyDescent="0.2">
      <c r="A100" s="22"/>
      <c r="B100" s="56"/>
      <c r="C100" s="57"/>
      <c r="D100" s="58"/>
      <c r="E100" s="57"/>
      <c r="F100" s="55"/>
      <c r="G100" s="51"/>
      <c r="I100" s="22" t="str">
        <f t="shared" si="1"/>
        <v/>
      </c>
    </row>
    <row r="101" spans="1:9" s="15" customFormat="1" ht="30" customHeight="1" x14ac:dyDescent="0.2">
      <c r="A101" s="22"/>
      <c r="B101" s="56"/>
      <c r="C101" s="57"/>
      <c r="D101" s="58"/>
      <c r="E101" s="57"/>
      <c r="F101" s="55"/>
      <c r="G101" s="51"/>
      <c r="I101" s="22" t="str">
        <f t="shared" si="1"/>
        <v/>
      </c>
    </row>
    <row r="102" spans="1:9" s="15" customFormat="1" ht="30" customHeight="1" x14ac:dyDescent="0.2">
      <c r="A102" s="22"/>
      <c r="B102" s="56"/>
      <c r="C102" s="57"/>
      <c r="D102" s="58"/>
      <c r="E102" s="57"/>
      <c r="F102" s="55"/>
      <c r="G102" s="51"/>
      <c r="I102" s="22" t="str">
        <f t="shared" si="1"/>
        <v/>
      </c>
    </row>
    <row r="103" spans="1:9" s="15" customFormat="1" ht="30" customHeight="1" x14ac:dyDescent="0.2">
      <c r="A103" s="22"/>
      <c r="B103" s="56"/>
      <c r="C103" s="57"/>
      <c r="D103" s="58"/>
      <c r="E103" s="57"/>
      <c r="F103" s="55"/>
      <c r="G103" s="51"/>
      <c r="I103" s="22" t="str">
        <f t="shared" si="1"/>
        <v/>
      </c>
    </row>
    <row r="104" spans="1:9" s="15" customFormat="1" ht="30" customHeight="1" x14ac:dyDescent="0.2">
      <c r="A104" s="22"/>
      <c r="B104" s="56"/>
      <c r="C104" s="57"/>
      <c r="D104" s="58"/>
      <c r="E104" s="57"/>
      <c r="F104" s="55"/>
      <c r="G104" s="51"/>
      <c r="I104" s="22" t="str">
        <f t="shared" si="1"/>
        <v/>
      </c>
    </row>
    <row r="105" spans="1:9" s="15" customFormat="1" ht="30" customHeight="1" x14ac:dyDescent="0.2">
      <c r="A105" s="22"/>
      <c r="B105" s="56"/>
      <c r="C105" s="57"/>
      <c r="D105" s="58"/>
      <c r="E105" s="57"/>
      <c r="F105" s="55"/>
      <c r="G105" s="51"/>
      <c r="I105" s="22" t="str">
        <f t="shared" si="1"/>
        <v/>
      </c>
    </row>
    <row r="106" spans="1:9" s="15" customFormat="1" ht="30" customHeight="1" x14ac:dyDescent="0.2">
      <c r="A106" s="22"/>
      <c r="B106" s="56"/>
      <c r="C106" s="57"/>
      <c r="D106" s="58"/>
      <c r="E106" s="57"/>
      <c r="F106" s="55"/>
      <c r="G106" s="51"/>
      <c r="I106" s="22" t="str">
        <f t="shared" si="1"/>
        <v/>
      </c>
    </row>
    <row r="107" spans="1:9" s="15" customFormat="1" ht="30" customHeight="1" x14ac:dyDescent="0.2">
      <c r="A107" s="22"/>
      <c r="B107" s="56"/>
      <c r="C107" s="57"/>
      <c r="D107" s="58"/>
      <c r="E107" s="57"/>
      <c r="F107" s="55"/>
      <c r="G107" s="51"/>
      <c r="I107" s="22" t="str">
        <f t="shared" si="1"/>
        <v/>
      </c>
    </row>
    <row r="108" spans="1:9" s="15" customFormat="1" ht="30" customHeight="1" x14ac:dyDescent="0.2">
      <c r="A108" s="22"/>
      <c r="B108" s="56"/>
      <c r="C108" s="57"/>
      <c r="D108" s="58"/>
      <c r="E108" s="57"/>
      <c r="F108" s="55"/>
      <c r="G108" s="51"/>
      <c r="I108" s="22" t="str">
        <f t="shared" si="1"/>
        <v/>
      </c>
    </row>
    <row r="109" spans="1:9" s="15" customFormat="1" ht="30" customHeight="1" x14ac:dyDescent="0.2">
      <c r="A109" s="22"/>
      <c r="B109" s="56"/>
      <c r="C109" s="57"/>
      <c r="D109" s="58"/>
      <c r="E109" s="57"/>
      <c r="F109" s="55"/>
      <c r="G109" s="51"/>
      <c r="I109" s="22" t="str">
        <f t="shared" si="1"/>
        <v/>
      </c>
    </row>
    <row r="110" spans="1:9" s="15" customFormat="1" ht="30" customHeight="1" x14ac:dyDescent="0.2">
      <c r="A110" s="22"/>
      <c r="B110" s="56"/>
      <c r="C110" s="57"/>
      <c r="D110" s="58"/>
      <c r="E110" s="57"/>
      <c r="F110" s="55"/>
      <c r="G110" s="51"/>
      <c r="I110" s="22" t="str">
        <f t="shared" si="1"/>
        <v/>
      </c>
    </row>
    <row r="111" spans="1:9" s="15" customFormat="1" ht="30" customHeight="1" x14ac:dyDescent="0.2">
      <c r="A111" s="22"/>
      <c r="B111" s="56"/>
      <c r="C111" s="57"/>
      <c r="D111" s="58"/>
      <c r="E111" s="57"/>
      <c r="F111" s="55"/>
      <c r="G111" s="51"/>
      <c r="I111" s="22" t="str">
        <f t="shared" si="1"/>
        <v/>
      </c>
    </row>
    <row r="112" spans="1:9" s="15" customFormat="1" ht="30" customHeight="1" x14ac:dyDescent="0.2">
      <c r="A112" s="22"/>
      <c r="B112" s="56"/>
      <c r="C112" s="57"/>
      <c r="D112" s="58"/>
      <c r="E112" s="57"/>
      <c r="F112" s="55"/>
      <c r="G112" s="51"/>
      <c r="I112" s="22" t="str">
        <f t="shared" si="1"/>
        <v/>
      </c>
    </row>
    <row r="113" spans="1:9" s="15" customFormat="1" ht="30" customHeight="1" x14ac:dyDescent="0.2">
      <c r="A113" s="22"/>
      <c r="B113" s="56"/>
      <c r="C113" s="57"/>
      <c r="D113" s="58"/>
      <c r="E113" s="57"/>
      <c r="F113" s="55"/>
      <c r="G113" s="51"/>
      <c r="I113" s="22" t="str">
        <f t="shared" si="1"/>
        <v/>
      </c>
    </row>
    <row r="114" spans="1:9" s="15" customFormat="1" ht="30" customHeight="1" x14ac:dyDescent="0.2">
      <c r="A114" s="22"/>
      <c r="B114" s="56"/>
      <c r="C114" s="57"/>
      <c r="D114" s="58"/>
      <c r="E114" s="57"/>
      <c r="F114" s="55"/>
      <c r="G114" s="51"/>
      <c r="I114" s="22" t="str">
        <f t="shared" si="1"/>
        <v/>
      </c>
    </row>
    <row r="115" spans="1:9" s="15" customFormat="1" ht="30" customHeight="1" x14ac:dyDescent="0.2">
      <c r="A115" s="22"/>
      <c r="B115" s="56"/>
      <c r="C115" s="57"/>
      <c r="D115" s="58"/>
      <c r="E115" s="57"/>
      <c r="F115" s="55"/>
      <c r="G115" s="51"/>
      <c r="I115" s="22" t="str">
        <f t="shared" si="1"/>
        <v/>
      </c>
    </row>
    <row r="116" spans="1:9" s="15" customFormat="1" ht="30" customHeight="1" x14ac:dyDescent="0.2">
      <c r="A116" s="22"/>
      <c r="B116" s="56"/>
      <c r="C116" s="57"/>
      <c r="D116" s="58"/>
      <c r="E116" s="57"/>
      <c r="F116" s="55"/>
      <c r="G116" s="51"/>
      <c r="I116" s="22" t="str">
        <f t="shared" si="1"/>
        <v/>
      </c>
    </row>
    <row r="117" spans="1:9" s="15" customFormat="1" ht="30" customHeight="1" x14ac:dyDescent="0.2">
      <c r="A117" s="22"/>
      <c r="B117" s="56"/>
      <c r="C117" s="57"/>
      <c r="D117" s="58"/>
      <c r="E117" s="57"/>
      <c r="F117" s="55"/>
      <c r="G117" s="51"/>
      <c r="I117" s="22" t="str">
        <f t="shared" si="1"/>
        <v/>
      </c>
    </row>
    <row r="118" spans="1:9" s="15" customFormat="1" ht="30" customHeight="1" x14ac:dyDescent="0.2">
      <c r="A118" s="22"/>
      <c r="B118" s="56"/>
      <c r="C118" s="57"/>
      <c r="D118" s="58"/>
      <c r="E118" s="57"/>
      <c r="F118" s="55"/>
      <c r="G118" s="51"/>
      <c r="I118" s="22" t="str">
        <f t="shared" si="1"/>
        <v/>
      </c>
    </row>
    <row r="119" spans="1:9" s="15" customFormat="1" ht="30" customHeight="1" x14ac:dyDescent="0.2">
      <c r="A119" s="22"/>
      <c r="B119" s="56"/>
      <c r="C119" s="57"/>
      <c r="D119" s="58"/>
      <c r="E119" s="57"/>
      <c r="F119" s="55"/>
      <c r="G119" s="51"/>
      <c r="I119" s="22" t="str">
        <f t="shared" si="1"/>
        <v/>
      </c>
    </row>
    <row r="120" spans="1:9" s="15" customFormat="1" ht="30" customHeight="1" x14ac:dyDescent="0.2">
      <c r="A120" s="22"/>
      <c r="B120" s="56"/>
      <c r="C120" s="57"/>
      <c r="D120" s="58"/>
      <c r="E120" s="57"/>
      <c r="F120" s="55"/>
      <c r="G120" s="51"/>
      <c r="I120" s="22" t="str">
        <f t="shared" si="1"/>
        <v/>
      </c>
    </row>
    <row r="121" spans="1:9" s="15" customFormat="1" ht="30" customHeight="1" x14ac:dyDescent="0.2">
      <c r="A121" s="22"/>
      <c r="B121" s="56"/>
      <c r="C121" s="57"/>
      <c r="D121" s="58"/>
      <c r="E121" s="57"/>
      <c r="F121" s="55"/>
      <c r="G121" s="51"/>
      <c r="I121" s="22" t="str">
        <f t="shared" si="1"/>
        <v/>
      </c>
    </row>
    <row r="122" spans="1:9" s="15" customFormat="1" ht="30" customHeight="1" x14ac:dyDescent="0.2">
      <c r="A122" s="22"/>
      <c r="B122" s="56"/>
      <c r="C122" s="57"/>
      <c r="D122" s="58"/>
      <c r="E122" s="57"/>
      <c r="F122" s="55"/>
      <c r="G122" s="51"/>
      <c r="I122" s="22" t="str">
        <f t="shared" si="1"/>
        <v/>
      </c>
    </row>
    <row r="123" spans="1:9" s="15" customFormat="1" ht="30" customHeight="1" x14ac:dyDescent="0.2">
      <c r="A123" s="22"/>
      <c r="B123" s="56"/>
      <c r="C123" s="57"/>
      <c r="D123" s="58"/>
      <c r="E123" s="57"/>
      <c r="F123" s="55"/>
      <c r="G123" s="51"/>
      <c r="I123" s="22" t="str">
        <f t="shared" si="1"/>
        <v/>
      </c>
    </row>
    <row r="124" spans="1:9" s="15" customFormat="1" ht="30" customHeight="1" x14ac:dyDescent="0.2">
      <c r="A124" s="22"/>
      <c r="B124" s="56"/>
      <c r="C124" s="57"/>
      <c r="D124" s="58"/>
      <c r="E124" s="57"/>
      <c r="F124" s="55"/>
      <c r="G124" s="51"/>
      <c r="I124" s="22" t="str">
        <f t="shared" si="1"/>
        <v/>
      </c>
    </row>
    <row r="125" spans="1:9" s="15" customFormat="1" ht="30" customHeight="1" x14ac:dyDescent="0.2">
      <c r="A125" s="22"/>
      <c r="B125" s="56"/>
      <c r="C125" s="57"/>
      <c r="D125" s="58"/>
      <c r="E125" s="57"/>
      <c r="F125" s="55"/>
      <c r="G125" s="51"/>
      <c r="I125" s="22" t="str">
        <f t="shared" si="1"/>
        <v/>
      </c>
    </row>
    <row r="126" spans="1:9" s="15" customFormat="1" ht="30" customHeight="1" x14ac:dyDescent="0.2">
      <c r="A126" s="22"/>
      <c r="B126" s="56"/>
      <c r="C126" s="57"/>
      <c r="D126" s="58"/>
      <c r="E126" s="57"/>
      <c r="F126" s="55"/>
      <c r="G126" s="51"/>
      <c r="I126" s="22" t="str">
        <f t="shared" si="1"/>
        <v/>
      </c>
    </row>
    <row r="127" spans="1:9" s="15" customFormat="1" ht="30" customHeight="1" x14ac:dyDescent="0.2">
      <c r="A127" s="22"/>
      <c r="B127" s="56"/>
      <c r="C127" s="57"/>
      <c r="D127" s="58"/>
      <c r="E127" s="57"/>
      <c r="F127" s="55"/>
      <c r="G127" s="51"/>
      <c r="I127" s="22" t="str">
        <f t="shared" si="1"/>
        <v/>
      </c>
    </row>
    <row r="128" spans="1:9" s="15" customFormat="1" ht="30" customHeight="1" x14ac:dyDescent="0.2">
      <c r="A128" s="22"/>
      <c r="B128" s="56"/>
      <c r="C128" s="57"/>
      <c r="D128" s="58"/>
      <c r="E128" s="57"/>
      <c r="F128" s="55"/>
      <c r="G128" s="51"/>
      <c r="I128" s="22" t="str">
        <f t="shared" si="1"/>
        <v/>
      </c>
    </row>
    <row r="129" spans="1:9" s="15" customFormat="1" ht="30" customHeight="1" x14ac:dyDescent="0.2">
      <c r="A129" s="22"/>
      <c r="B129" s="56"/>
      <c r="C129" s="57"/>
      <c r="D129" s="58"/>
      <c r="E129" s="57"/>
      <c r="F129" s="55"/>
      <c r="G129" s="51"/>
      <c r="I129" s="22" t="str">
        <f t="shared" si="1"/>
        <v/>
      </c>
    </row>
    <row r="130" spans="1:9" s="15" customFormat="1" ht="30" customHeight="1" x14ac:dyDescent="0.2">
      <c r="A130" s="22"/>
      <c r="B130" s="56"/>
      <c r="C130" s="57"/>
      <c r="D130" s="58"/>
      <c r="E130" s="57"/>
      <c r="F130" s="55"/>
      <c r="G130" s="51"/>
      <c r="I130" s="22" t="str">
        <f t="shared" si="1"/>
        <v/>
      </c>
    </row>
    <row r="131" spans="1:9" s="15" customFormat="1" ht="30" customHeight="1" x14ac:dyDescent="0.2">
      <c r="A131" s="22"/>
      <c r="B131" s="56"/>
      <c r="C131" s="57"/>
      <c r="D131" s="58"/>
      <c r="E131" s="57"/>
      <c r="F131" s="55"/>
      <c r="G131" s="51"/>
      <c r="I131" s="22" t="str">
        <f t="shared" si="1"/>
        <v/>
      </c>
    </row>
    <row r="132" spans="1:9" s="15" customFormat="1" ht="30" customHeight="1" x14ac:dyDescent="0.2">
      <c r="A132" s="22"/>
      <c r="B132" s="56"/>
      <c r="C132" s="57"/>
      <c r="D132" s="58"/>
      <c r="E132" s="57"/>
      <c r="F132" s="55"/>
      <c r="G132" s="51"/>
      <c r="I132" s="22" t="str">
        <f t="shared" si="1"/>
        <v/>
      </c>
    </row>
    <row r="133" spans="1:9" s="15" customFormat="1" ht="30" customHeight="1" x14ac:dyDescent="0.2">
      <c r="A133" s="22"/>
      <c r="B133" s="56"/>
      <c r="C133" s="57"/>
      <c r="D133" s="58"/>
      <c r="E133" s="57"/>
      <c r="F133" s="55"/>
      <c r="G133" s="51"/>
      <c r="I133" s="22" t="str">
        <f t="shared" si="1"/>
        <v/>
      </c>
    </row>
    <row r="134" spans="1:9" s="15" customFormat="1" ht="30" customHeight="1" x14ac:dyDescent="0.2">
      <c r="A134" s="22"/>
      <c r="B134" s="56"/>
      <c r="C134" s="57"/>
      <c r="D134" s="58"/>
      <c r="E134" s="57"/>
      <c r="F134" s="55"/>
      <c r="G134" s="51"/>
      <c r="I134" s="22" t="str">
        <f t="shared" si="1"/>
        <v/>
      </c>
    </row>
    <row r="135" spans="1:9" s="15" customFormat="1" ht="30" customHeight="1" x14ac:dyDescent="0.2">
      <c r="A135" s="22"/>
      <c r="B135" s="56"/>
      <c r="C135" s="57"/>
      <c r="D135" s="58"/>
      <c r="E135" s="57"/>
      <c r="F135" s="55"/>
      <c r="G135" s="51"/>
      <c r="I135" s="22" t="str">
        <f t="shared" si="1"/>
        <v/>
      </c>
    </row>
    <row r="136" spans="1:9" s="15" customFormat="1" ht="30" customHeight="1" x14ac:dyDescent="0.2">
      <c r="A136" s="22"/>
      <c r="B136" s="56"/>
      <c r="C136" s="57"/>
      <c r="D136" s="58"/>
      <c r="E136" s="57"/>
      <c r="F136" s="55"/>
      <c r="G136" s="51"/>
      <c r="I136" s="22" t="str">
        <f t="shared" si="1"/>
        <v/>
      </c>
    </row>
    <row r="137" spans="1:9" s="15" customFormat="1" ht="30" customHeight="1" x14ac:dyDescent="0.2">
      <c r="A137" s="22"/>
      <c r="B137" s="56"/>
      <c r="C137" s="57"/>
      <c r="D137" s="58"/>
      <c r="E137" s="57"/>
      <c r="F137" s="55"/>
      <c r="G137" s="51"/>
      <c r="I137" s="22" t="str">
        <f t="shared" si="1"/>
        <v/>
      </c>
    </row>
    <row r="138" spans="1:9" s="15" customFormat="1" ht="30" customHeight="1" x14ac:dyDescent="0.2">
      <c r="A138" s="22"/>
      <c r="B138" s="56"/>
      <c r="C138" s="57"/>
      <c r="D138" s="58"/>
      <c r="E138" s="57"/>
      <c r="F138" s="55"/>
      <c r="G138" s="51"/>
      <c r="I138" s="22" t="str">
        <f t="shared" ref="I138:I201" si="2">IF(OR(G138="",F138=""),"","Error")</f>
        <v/>
      </c>
    </row>
    <row r="139" spans="1:9" s="15" customFormat="1" ht="30" customHeight="1" x14ac:dyDescent="0.2">
      <c r="A139" s="22"/>
      <c r="B139" s="56"/>
      <c r="C139" s="57"/>
      <c r="D139" s="58"/>
      <c r="E139" s="57"/>
      <c r="F139" s="55"/>
      <c r="G139" s="51"/>
      <c r="I139" s="22" t="str">
        <f t="shared" si="2"/>
        <v/>
      </c>
    </row>
    <row r="140" spans="1:9" s="15" customFormat="1" ht="30" customHeight="1" x14ac:dyDescent="0.2">
      <c r="A140" s="22"/>
      <c r="B140" s="56"/>
      <c r="C140" s="57"/>
      <c r="D140" s="58"/>
      <c r="E140" s="57"/>
      <c r="F140" s="55"/>
      <c r="G140" s="51"/>
      <c r="I140" s="22" t="str">
        <f t="shared" si="2"/>
        <v/>
      </c>
    </row>
    <row r="141" spans="1:9" s="15" customFormat="1" ht="30" customHeight="1" x14ac:dyDescent="0.2">
      <c r="A141" s="22"/>
      <c r="B141" s="56"/>
      <c r="C141" s="57"/>
      <c r="D141" s="58"/>
      <c r="E141" s="57"/>
      <c r="F141" s="55"/>
      <c r="G141" s="51"/>
      <c r="I141" s="22" t="str">
        <f t="shared" si="2"/>
        <v/>
      </c>
    </row>
    <row r="142" spans="1:9" s="15" customFormat="1" ht="30" customHeight="1" x14ac:dyDescent="0.2">
      <c r="A142" s="22"/>
      <c r="B142" s="56"/>
      <c r="C142" s="57"/>
      <c r="D142" s="58"/>
      <c r="E142" s="57"/>
      <c r="F142" s="55"/>
      <c r="G142" s="51"/>
      <c r="I142" s="22" t="str">
        <f t="shared" si="2"/>
        <v/>
      </c>
    </row>
    <row r="143" spans="1:9" s="15" customFormat="1" ht="30" customHeight="1" x14ac:dyDescent="0.2">
      <c r="A143" s="22"/>
      <c r="B143" s="56"/>
      <c r="C143" s="57"/>
      <c r="D143" s="58"/>
      <c r="E143" s="57"/>
      <c r="F143" s="55"/>
      <c r="G143" s="51"/>
      <c r="I143" s="22" t="str">
        <f t="shared" si="2"/>
        <v/>
      </c>
    </row>
    <row r="144" spans="1:9" s="15" customFormat="1" ht="30" customHeight="1" x14ac:dyDescent="0.2">
      <c r="A144" s="22"/>
      <c r="B144" s="56"/>
      <c r="C144" s="57"/>
      <c r="D144" s="58"/>
      <c r="E144" s="57"/>
      <c r="F144" s="55"/>
      <c r="G144" s="51"/>
      <c r="I144" s="22" t="str">
        <f t="shared" si="2"/>
        <v/>
      </c>
    </row>
    <row r="145" spans="1:9" s="15" customFormat="1" ht="30" customHeight="1" x14ac:dyDescent="0.2">
      <c r="A145" s="22"/>
      <c r="B145" s="56"/>
      <c r="C145" s="57"/>
      <c r="D145" s="58"/>
      <c r="E145" s="57"/>
      <c r="F145" s="55"/>
      <c r="G145" s="51"/>
      <c r="I145" s="22" t="str">
        <f t="shared" si="2"/>
        <v/>
      </c>
    </row>
    <row r="146" spans="1:9" s="15" customFormat="1" ht="30" customHeight="1" x14ac:dyDescent="0.2">
      <c r="A146" s="22"/>
      <c r="B146" s="56"/>
      <c r="C146" s="57"/>
      <c r="D146" s="58"/>
      <c r="E146" s="57"/>
      <c r="F146" s="55"/>
      <c r="G146" s="51"/>
      <c r="I146" s="22" t="str">
        <f t="shared" si="2"/>
        <v/>
      </c>
    </row>
    <row r="147" spans="1:9" s="15" customFormat="1" ht="30" customHeight="1" x14ac:dyDescent="0.2">
      <c r="A147" s="22"/>
      <c r="B147" s="56"/>
      <c r="C147" s="57"/>
      <c r="D147" s="58"/>
      <c r="E147" s="57"/>
      <c r="F147" s="55"/>
      <c r="G147" s="51"/>
      <c r="I147" s="22" t="str">
        <f t="shared" si="2"/>
        <v/>
      </c>
    </row>
    <row r="148" spans="1:9" s="15" customFormat="1" ht="30" customHeight="1" x14ac:dyDescent="0.2">
      <c r="A148" s="22"/>
      <c r="B148" s="56"/>
      <c r="C148" s="57"/>
      <c r="D148" s="58"/>
      <c r="E148" s="57"/>
      <c r="F148" s="55"/>
      <c r="G148" s="51"/>
      <c r="I148" s="22" t="str">
        <f t="shared" si="2"/>
        <v/>
      </c>
    </row>
    <row r="149" spans="1:9" s="15" customFormat="1" ht="30" customHeight="1" x14ac:dyDescent="0.2">
      <c r="A149" s="22"/>
      <c r="B149" s="56"/>
      <c r="C149" s="57"/>
      <c r="D149" s="58"/>
      <c r="E149" s="57"/>
      <c r="F149" s="55"/>
      <c r="G149" s="51"/>
      <c r="I149" s="22" t="str">
        <f t="shared" si="2"/>
        <v/>
      </c>
    </row>
    <row r="150" spans="1:9" s="15" customFormat="1" ht="30" customHeight="1" x14ac:dyDescent="0.2">
      <c r="A150" s="22"/>
      <c r="B150" s="56"/>
      <c r="C150" s="57"/>
      <c r="D150" s="58"/>
      <c r="E150" s="57"/>
      <c r="F150" s="55"/>
      <c r="G150" s="51"/>
      <c r="I150" s="22" t="str">
        <f t="shared" si="2"/>
        <v/>
      </c>
    </row>
    <row r="151" spans="1:9" s="15" customFormat="1" ht="30" customHeight="1" x14ac:dyDescent="0.2">
      <c r="A151" s="22"/>
      <c r="B151" s="56"/>
      <c r="C151" s="57"/>
      <c r="D151" s="58"/>
      <c r="E151" s="57"/>
      <c r="F151" s="55"/>
      <c r="G151" s="51"/>
      <c r="I151" s="22" t="str">
        <f t="shared" si="2"/>
        <v/>
      </c>
    </row>
    <row r="152" spans="1:9" s="15" customFormat="1" ht="30" customHeight="1" x14ac:dyDescent="0.2">
      <c r="A152" s="22"/>
      <c r="B152" s="56"/>
      <c r="C152" s="57"/>
      <c r="D152" s="58"/>
      <c r="E152" s="57"/>
      <c r="F152" s="55"/>
      <c r="G152" s="51"/>
      <c r="I152" s="22" t="str">
        <f t="shared" si="2"/>
        <v/>
      </c>
    </row>
    <row r="153" spans="1:9" s="15" customFormat="1" ht="30" customHeight="1" x14ac:dyDescent="0.2">
      <c r="A153" s="22"/>
      <c r="B153" s="56"/>
      <c r="C153" s="57"/>
      <c r="D153" s="58"/>
      <c r="E153" s="57"/>
      <c r="F153" s="55"/>
      <c r="G153" s="51"/>
      <c r="I153" s="22" t="str">
        <f t="shared" si="2"/>
        <v/>
      </c>
    </row>
    <row r="154" spans="1:9" s="15" customFormat="1" ht="30" customHeight="1" x14ac:dyDescent="0.2">
      <c r="A154" s="22"/>
      <c r="B154" s="56"/>
      <c r="C154" s="57"/>
      <c r="D154" s="58"/>
      <c r="E154" s="57"/>
      <c r="F154" s="55"/>
      <c r="G154" s="51"/>
      <c r="I154" s="22" t="str">
        <f t="shared" si="2"/>
        <v/>
      </c>
    </row>
    <row r="155" spans="1:9" s="15" customFormat="1" ht="30" customHeight="1" x14ac:dyDescent="0.2">
      <c r="A155" s="22"/>
      <c r="B155" s="56"/>
      <c r="C155" s="57"/>
      <c r="D155" s="58"/>
      <c r="E155" s="57"/>
      <c r="F155" s="55"/>
      <c r="G155" s="51"/>
      <c r="I155" s="22" t="str">
        <f t="shared" si="2"/>
        <v/>
      </c>
    </row>
    <row r="156" spans="1:9" s="15" customFormat="1" ht="30" customHeight="1" x14ac:dyDescent="0.2">
      <c r="A156" s="22"/>
      <c r="B156" s="56"/>
      <c r="C156" s="57"/>
      <c r="D156" s="58"/>
      <c r="E156" s="57"/>
      <c r="F156" s="55"/>
      <c r="G156" s="51"/>
      <c r="I156" s="22" t="str">
        <f t="shared" si="2"/>
        <v/>
      </c>
    </row>
    <row r="157" spans="1:9" s="15" customFormat="1" ht="30" customHeight="1" x14ac:dyDescent="0.2">
      <c r="A157" s="22"/>
      <c r="B157" s="56"/>
      <c r="C157" s="57"/>
      <c r="D157" s="58"/>
      <c r="E157" s="57"/>
      <c r="F157" s="55"/>
      <c r="G157" s="51"/>
      <c r="I157" s="22" t="str">
        <f t="shared" si="2"/>
        <v/>
      </c>
    </row>
    <row r="158" spans="1:9" s="15" customFormat="1" ht="30" customHeight="1" x14ac:dyDescent="0.2">
      <c r="A158" s="22"/>
      <c r="B158" s="56"/>
      <c r="C158" s="57"/>
      <c r="D158" s="58"/>
      <c r="E158" s="57"/>
      <c r="F158" s="55"/>
      <c r="G158" s="51"/>
      <c r="I158" s="22" t="str">
        <f t="shared" si="2"/>
        <v/>
      </c>
    </row>
    <row r="159" spans="1:9" s="15" customFormat="1" ht="30" customHeight="1" x14ac:dyDescent="0.2">
      <c r="A159" s="22"/>
      <c r="B159" s="56"/>
      <c r="C159" s="57"/>
      <c r="D159" s="58"/>
      <c r="E159" s="57"/>
      <c r="F159" s="55"/>
      <c r="G159" s="51"/>
      <c r="I159" s="22" t="str">
        <f t="shared" si="2"/>
        <v/>
      </c>
    </row>
    <row r="160" spans="1:9" s="15" customFormat="1" ht="30" customHeight="1" x14ac:dyDescent="0.2">
      <c r="A160" s="22"/>
      <c r="B160" s="56"/>
      <c r="C160" s="57"/>
      <c r="D160" s="58"/>
      <c r="E160" s="57"/>
      <c r="F160" s="55"/>
      <c r="G160" s="51"/>
      <c r="I160" s="22" t="str">
        <f t="shared" si="2"/>
        <v/>
      </c>
    </row>
    <row r="161" spans="1:9" s="15" customFormat="1" ht="30" customHeight="1" x14ac:dyDescent="0.2">
      <c r="A161" s="22"/>
      <c r="B161" s="56"/>
      <c r="C161" s="57"/>
      <c r="D161" s="58"/>
      <c r="E161" s="57"/>
      <c r="F161" s="55"/>
      <c r="G161" s="51"/>
      <c r="I161" s="22" t="str">
        <f t="shared" si="2"/>
        <v/>
      </c>
    </row>
    <row r="162" spans="1:9" s="15" customFormat="1" ht="30" customHeight="1" x14ac:dyDescent="0.2">
      <c r="A162" s="22"/>
      <c r="B162" s="56"/>
      <c r="C162" s="57"/>
      <c r="D162" s="58"/>
      <c r="E162" s="57"/>
      <c r="F162" s="55"/>
      <c r="G162" s="51"/>
      <c r="I162" s="22" t="str">
        <f t="shared" si="2"/>
        <v/>
      </c>
    </row>
    <row r="163" spans="1:9" s="15" customFormat="1" ht="30" customHeight="1" x14ac:dyDescent="0.2">
      <c r="A163" s="22"/>
      <c r="B163" s="56"/>
      <c r="C163" s="57"/>
      <c r="D163" s="58"/>
      <c r="E163" s="57"/>
      <c r="F163" s="55"/>
      <c r="G163" s="51"/>
      <c r="I163" s="22" t="str">
        <f t="shared" si="2"/>
        <v/>
      </c>
    </row>
    <row r="164" spans="1:9" s="15" customFormat="1" ht="30" customHeight="1" x14ac:dyDescent="0.2">
      <c r="A164" s="22"/>
      <c r="B164" s="56"/>
      <c r="C164" s="57"/>
      <c r="D164" s="58"/>
      <c r="E164" s="57"/>
      <c r="F164" s="55"/>
      <c r="G164" s="51"/>
      <c r="I164" s="22" t="str">
        <f t="shared" si="2"/>
        <v/>
      </c>
    </row>
    <row r="165" spans="1:9" s="15" customFormat="1" ht="30" customHeight="1" x14ac:dyDescent="0.2">
      <c r="A165" s="22"/>
      <c r="B165" s="56"/>
      <c r="C165" s="57"/>
      <c r="D165" s="58"/>
      <c r="E165" s="57"/>
      <c r="F165" s="55"/>
      <c r="G165" s="51"/>
      <c r="I165" s="22" t="str">
        <f t="shared" si="2"/>
        <v/>
      </c>
    </row>
    <row r="166" spans="1:9" s="15" customFormat="1" ht="30" customHeight="1" x14ac:dyDescent="0.2">
      <c r="A166" s="22"/>
      <c r="B166" s="56"/>
      <c r="C166" s="57"/>
      <c r="D166" s="58"/>
      <c r="E166" s="57"/>
      <c r="F166" s="55"/>
      <c r="G166" s="51"/>
      <c r="I166" s="22" t="str">
        <f t="shared" si="2"/>
        <v/>
      </c>
    </row>
    <row r="167" spans="1:9" s="15" customFormat="1" ht="30" customHeight="1" x14ac:dyDescent="0.2">
      <c r="A167" s="22"/>
      <c r="B167" s="56"/>
      <c r="C167" s="57"/>
      <c r="D167" s="58"/>
      <c r="E167" s="57"/>
      <c r="F167" s="55"/>
      <c r="G167" s="51"/>
      <c r="I167" s="22" t="str">
        <f t="shared" si="2"/>
        <v/>
      </c>
    </row>
    <row r="168" spans="1:9" s="15" customFormat="1" ht="30" customHeight="1" x14ac:dyDescent="0.2">
      <c r="A168" s="22"/>
      <c r="B168" s="56"/>
      <c r="C168" s="57"/>
      <c r="D168" s="58"/>
      <c r="E168" s="57"/>
      <c r="F168" s="55"/>
      <c r="G168" s="51"/>
      <c r="I168" s="22" t="str">
        <f t="shared" si="2"/>
        <v/>
      </c>
    </row>
    <row r="169" spans="1:9" s="15" customFormat="1" ht="30" customHeight="1" x14ac:dyDescent="0.2">
      <c r="A169" s="22"/>
      <c r="B169" s="56"/>
      <c r="C169" s="57"/>
      <c r="D169" s="58"/>
      <c r="E169" s="57"/>
      <c r="F169" s="55"/>
      <c r="G169" s="51"/>
      <c r="I169" s="22" t="str">
        <f t="shared" si="2"/>
        <v/>
      </c>
    </row>
    <row r="170" spans="1:9" s="15" customFormat="1" ht="30" customHeight="1" x14ac:dyDescent="0.2">
      <c r="A170" s="22"/>
      <c r="B170" s="56"/>
      <c r="C170" s="57"/>
      <c r="D170" s="58"/>
      <c r="E170" s="57"/>
      <c r="F170" s="55"/>
      <c r="G170" s="51"/>
      <c r="I170" s="22" t="str">
        <f t="shared" si="2"/>
        <v/>
      </c>
    </row>
    <row r="171" spans="1:9" s="15" customFormat="1" ht="30" customHeight="1" x14ac:dyDescent="0.2">
      <c r="A171" s="22"/>
      <c r="B171" s="56"/>
      <c r="C171" s="57"/>
      <c r="D171" s="58"/>
      <c r="E171" s="57"/>
      <c r="F171" s="55"/>
      <c r="G171" s="51"/>
      <c r="I171" s="22" t="str">
        <f t="shared" si="2"/>
        <v/>
      </c>
    </row>
    <row r="172" spans="1:9" s="15" customFormat="1" ht="30" customHeight="1" x14ac:dyDescent="0.2">
      <c r="A172" s="22"/>
      <c r="B172" s="56"/>
      <c r="C172" s="57"/>
      <c r="D172" s="58"/>
      <c r="E172" s="57"/>
      <c r="F172" s="55"/>
      <c r="G172" s="51"/>
      <c r="I172" s="22" t="str">
        <f t="shared" si="2"/>
        <v/>
      </c>
    </row>
    <row r="173" spans="1:9" s="15" customFormat="1" ht="30" customHeight="1" x14ac:dyDescent="0.2">
      <c r="A173" s="22"/>
      <c r="B173" s="56"/>
      <c r="C173" s="57"/>
      <c r="D173" s="58"/>
      <c r="E173" s="57"/>
      <c r="F173" s="55"/>
      <c r="G173" s="51"/>
      <c r="I173" s="22" t="str">
        <f t="shared" si="2"/>
        <v/>
      </c>
    </row>
    <row r="174" spans="1:9" s="15" customFormat="1" ht="30" customHeight="1" x14ac:dyDescent="0.2">
      <c r="A174" s="22"/>
      <c r="B174" s="56"/>
      <c r="C174" s="57"/>
      <c r="D174" s="58"/>
      <c r="E174" s="57"/>
      <c r="F174" s="55"/>
      <c r="G174" s="51"/>
      <c r="I174" s="22" t="str">
        <f t="shared" si="2"/>
        <v/>
      </c>
    </row>
    <row r="175" spans="1:9" s="15" customFormat="1" ht="30" customHeight="1" x14ac:dyDescent="0.2">
      <c r="A175" s="22"/>
      <c r="B175" s="56"/>
      <c r="C175" s="57"/>
      <c r="D175" s="58"/>
      <c r="E175" s="57"/>
      <c r="F175" s="55"/>
      <c r="G175" s="51"/>
      <c r="I175" s="22" t="str">
        <f t="shared" si="2"/>
        <v/>
      </c>
    </row>
    <row r="176" spans="1:9" s="15" customFormat="1" ht="30" customHeight="1" x14ac:dyDescent="0.2">
      <c r="A176" s="22"/>
      <c r="B176" s="56"/>
      <c r="C176" s="57"/>
      <c r="D176" s="58"/>
      <c r="E176" s="57"/>
      <c r="F176" s="55"/>
      <c r="G176" s="51"/>
      <c r="I176" s="22" t="str">
        <f t="shared" si="2"/>
        <v/>
      </c>
    </row>
    <row r="177" spans="1:9" s="15" customFormat="1" ht="30" customHeight="1" x14ac:dyDescent="0.2">
      <c r="A177" s="22"/>
      <c r="B177" s="56"/>
      <c r="C177" s="57"/>
      <c r="D177" s="58"/>
      <c r="E177" s="57"/>
      <c r="F177" s="55"/>
      <c r="G177" s="51"/>
      <c r="I177" s="22" t="str">
        <f t="shared" si="2"/>
        <v/>
      </c>
    </row>
    <row r="178" spans="1:9" s="15" customFormat="1" ht="30" customHeight="1" x14ac:dyDescent="0.2">
      <c r="A178" s="22"/>
      <c r="B178" s="56"/>
      <c r="C178" s="57"/>
      <c r="D178" s="58"/>
      <c r="E178" s="57"/>
      <c r="F178" s="55"/>
      <c r="G178" s="51"/>
      <c r="I178" s="22" t="str">
        <f t="shared" si="2"/>
        <v/>
      </c>
    </row>
    <row r="179" spans="1:9" s="15" customFormat="1" ht="30" customHeight="1" x14ac:dyDescent="0.2">
      <c r="A179" s="22"/>
      <c r="B179" s="56"/>
      <c r="C179" s="57"/>
      <c r="D179" s="58"/>
      <c r="E179" s="57"/>
      <c r="F179" s="55"/>
      <c r="G179" s="51"/>
      <c r="I179" s="22" t="str">
        <f t="shared" si="2"/>
        <v/>
      </c>
    </row>
    <row r="180" spans="1:9" s="15" customFormat="1" ht="30" customHeight="1" x14ac:dyDescent="0.2">
      <c r="A180" s="22"/>
      <c r="B180" s="56"/>
      <c r="C180" s="57"/>
      <c r="D180" s="58"/>
      <c r="E180" s="57"/>
      <c r="F180" s="55"/>
      <c r="G180" s="51"/>
      <c r="I180" s="22" t="str">
        <f t="shared" si="2"/>
        <v/>
      </c>
    </row>
    <row r="181" spans="1:9" s="15" customFormat="1" ht="30" customHeight="1" x14ac:dyDescent="0.2">
      <c r="A181" s="22"/>
      <c r="B181" s="56"/>
      <c r="C181" s="57"/>
      <c r="D181" s="58"/>
      <c r="E181" s="57"/>
      <c r="F181" s="55"/>
      <c r="G181" s="51"/>
      <c r="I181" s="22" t="str">
        <f t="shared" si="2"/>
        <v/>
      </c>
    </row>
    <row r="182" spans="1:9" s="15" customFormat="1" ht="30" customHeight="1" x14ac:dyDescent="0.2">
      <c r="A182" s="22"/>
      <c r="B182" s="56"/>
      <c r="C182" s="57"/>
      <c r="D182" s="58"/>
      <c r="E182" s="57"/>
      <c r="F182" s="55"/>
      <c r="G182" s="51"/>
      <c r="I182" s="22" t="str">
        <f t="shared" si="2"/>
        <v/>
      </c>
    </row>
    <row r="183" spans="1:9" s="15" customFormat="1" ht="30" customHeight="1" x14ac:dyDescent="0.2">
      <c r="A183" s="22"/>
      <c r="B183" s="56"/>
      <c r="C183" s="57"/>
      <c r="D183" s="58"/>
      <c r="E183" s="57"/>
      <c r="F183" s="55"/>
      <c r="G183" s="51"/>
      <c r="I183" s="22" t="str">
        <f t="shared" si="2"/>
        <v/>
      </c>
    </row>
    <row r="184" spans="1:9" s="15" customFormat="1" ht="30" customHeight="1" x14ac:dyDescent="0.2">
      <c r="A184" s="22"/>
      <c r="B184" s="56"/>
      <c r="C184" s="57"/>
      <c r="D184" s="58"/>
      <c r="E184" s="57"/>
      <c r="F184" s="55"/>
      <c r="G184" s="51"/>
      <c r="I184" s="22" t="str">
        <f t="shared" si="2"/>
        <v/>
      </c>
    </row>
    <row r="185" spans="1:9" s="15" customFormat="1" ht="30" customHeight="1" x14ac:dyDescent="0.2">
      <c r="A185" s="22"/>
      <c r="B185" s="56"/>
      <c r="C185" s="57"/>
      <c r="D185" s="58"/>
      <c r="E185" s="57"/>
      <c r="F185" s="55"/>
      <c r="G185" s="51"/>
      <c r="I185" s="22" t="str">
        <f t="shared" si="2"/>
        <v/>
      </c>
    </row>
    <row r="186" spans="1:9" s="15" customFormat="1" ht="30" customHeight="1" x14ac:dyDescent="0.2">
      <c r="A186" s="22"/>
      <c r="B186" s="56"/>
      <c r="C186" s="57"/>
      <c r="D186" s="58"/>
      <c r="E186" s="57"/>
      <c r="F186" s="55"/>
      <c r="G186" s="51"/>
      <c r="I186" s="22" t="str">
        <f t="shared" si="2"/>
        <v/>
      </c>
    </row>
    <row r="187" spans="1:9" s="15" customFormat="1" ht="30" customHeight="1" x14ac:dyDescent="0.2">
      <c r="A187" s="22"/>
      <c r="B187" s="56"/>
      <c r="C187" s="57"/>
      <c r="D187" s="58"/>
      <c r="E187" s="57"/>
      <c r="F187" s="55"/>
      <c r="G187" s="51"/>
      <c r="I187" s="22" t="str">
        <f t="shared" si="2"/>
        <v/>
      </c>
    </row>
    <row r="188" spans="1:9" s="15" customFormat="1" ht="30" customHeight="1" x14ac:dyDescent="0.2">
      <c r="A188" s="22"/>
      <c r="B188" s="56"/>
      <c r="C188" s="57"/>
      <c r="D188" s="58"/>
      <c r="E188" s="57"/>
      <c r="F188" s="55"/>
      <c r="G188" s="51"/>
      <c r="I188" s="22" t="str">
        <f t="shared" si="2"/>
        <v/>
      </c>
    </row>
    <row r="189" spans="1:9" s="15" customFormat="1" ht="30" customHeight="1" x14ac:dyDescent="0.2">
      <c r="A189" s="22"/>
      <c r="B189" s="56"/>
      <c r="C189" s="57"/>
      <c r="D189" s="58"/>
      <c r="E189" s="57"/>
      <c r="F189" s="55"/>
      <c r="G189" s="51"/>
      <c r="I189" s="22" t="str">
        <f t="shared" si="2"/>
        <v/>
      </c>
    </row>
    <row r="190" spans="1:9" s="15" customFormat="1" ht="30" customHeight="1" x14ac:dyDescent="0.2">
      <c r="A190" s="22"/>
      <c r="B190" s="56"/>
      <c r="C190" s="57"/>
      <c r="D190" s="58"/>
      <c r="E190" s="57"/>
      <c r="F190" s="55"/>
      <c r="G190" s="51"/>
      <c r="I190" s="22" t="str">
        <f t="shared" si="2"/>
        <v/>
      </c>
    </row>
    <row r="191" spans="1:9" s="15" customFormat="1" ht="30" customHeight="1" x14ac:dyDescent="0.2">
      <c r="A191" s="22"/>
      <c r="B191" s="56"/>
      <c r="C191" s="57"/>
      <c r="D191" s="58"/>
      <c r="E191" s="57"/>
      <c r="F191" s="55"/>
      <c r="G191" s="51"/>
      <c r="I191" s="22" t="str">
        <f t="shared" si="2"/>
        <v/>
      </c>
    </row>
    <row r="192" spans="1:9" s="15" customFormat="1" ht="30" customHeight="1" x14ac:dyDescent="0.2">
      <c r="A192" s="22"/>
      <c r="B192" s="56"/>
      <c r="C192" s="57"/>
      <c r="D192" s="58"/>
      <c r="E192" s="57"/>
      <c r="F192" s="55"/>
      <c r="G192" s="51"/>
      <c r="I192" s="22" t="str">
        <f t="shared" si="2"/>
        <v/>
      </c>
    </row>
    <row r="193" spans="1:9" s="15" customFormat="1" ht="30" customHeight="1" x14ac:dyDescent="0.2">
      <c r="A193" s="22"/>
      <c r="B193" s="56"/>
      <c r="C193" s="57"/>
      <c r="D193" s="58"/>
      <c r="E193" s="57"/>
      <c r="F193" s="55"/>
      <c r="G193" s="51"/>
      <c r="I193" s="22" t="str">
        <f t="shared" si="2"/>
        <v/>
      </c>
    </row>
    <row r="194" spans="1:9" s="15" customFormat="1" ht="30" customHeight="1" x14ac:dyDescent="0.2">
      <c r="A194" s="22"/>
      <c r="B194" s="56"/>
      <c r="C194" s="57"/>
      <c r="D194" s="58"/>
      <c r="E194" s="57"/>
      <c r="F194" s="55"/>
      <c r="G194" s="51"/>
      <c r="I194" s="22" t="str">
        <f t="shared" si="2"/>
        <v/>
      </c>
    </row>
    <row r="195" spans="1:9" s="15" customFormat="1" ht="30" customHeight="1" x14ac:dyDescent="0.2">
      <c r="A195" s="22"/>
      <c r="B195" s="56"/>
      <c r="C195" s="57"/>
      <c r="D195" s="58"/>
      <c r="E195" s="57"/>
      <c r="F195" s="55"/>
      <c r="G195" s="51"/>
      <c r="I195" s="22" t="str">
        <f t="shared" si="2"/>
        <v/>
      </c>
    </row>
    <row r="196" spans="1:9" s="15" customFormat="1" ht="30" customHeight="1" x14ac:dyDescent="0.2">
      <c r="A196" s="22"/>
      <c r="B196" s="56"/>
      <c r="C196" s="57"/>
      <c r="D196" s="58"/>
      <c r="E196" s="57"/>
      <c r="F196" s="55"/>
      <c r="G196" s="51"/>
      <c r="I196" s="22" t="str">
        <f t="shared" si="2"/>
        <v/>
      </c>
    </row>
    <row r="197" spans="1:9" s="15" customFormat="1" ht="30" customHeight="1" x14ac:dyDescent="0.2">
      <c r="A197" s="22"/>
      <c r="B197" s="56"/>
      <c r="C197" s="57"/>
      <c r="D197" s="58"/>
      <c r="E197" s="57"/>
      <c r="F197" s="55"/>
      <c r="G197" s="51"/>
      <c r="I197" s="22" t="str">
        <f t="shared" si="2"/>
        <v/>
      </c>
    </row>
    <row r="198" spans="1:9" s="15" customFormat="1" ht="30" customHeight="1" x14ac:dyDescent="0.2">
      <c r="A198" s="22"/>
      <c r="B198" s="56"/>
      <c r="C198" s="57"/>
      <c r="D198" s="58"/>
      <c r="E198" s="57"/>
      <c r="F198" s="55"/>
      <c r="G198" s="51"/>
      <c r="I198" s="22" t="str">
        <f t="shared" si="2"/>
        <v/>
      </c>
    </row>
    <row r="199" spans="1:9" s="15" customFormat="1" ht="30" customHeight="1" x14ac:dyDescent="0.2">
      <c r="A199" s="22"/>
      <c r="B199" s="56"/>
      <c r="C199" s="57"/>
      <c r="D199" s="58"/>
      <c r="E199" s="57"/>
      <c r="F199" s="55"/>
      <c r="G199" s="51"/>
      <c r="I199" s="22" t="str">
        <f t="shared" si="2"/>
        <v/>
      </c>
    </row>
    <row r="200" spans="1:9" s="15" customFormat="1" ht="30" customHeight="1" x14ac:dyDescent="0.2">
      <c r="A200" s="22"/>
      <c r="B200" s="56"/>
      <c r="C200" s="57"/>
      <c r="D200" s="58"/>
      <c r="E200" s="57"/>
      <c r="F200" s="55"/>
      <c r="G200" s="51"/>
      <c r="I200" s="22" t="str">
        <f t="shared" si="2"/>
        <v/>
      </c>
    </row>
    <row r="201" spans="1:9" s="15" customFormat="1" ht="30" customHeight="1" x14ac:dyDescent="0.2">
      <c r="A201" s="22"/>
      <c r="B201" s="56"/>
      <c r="C201" s="57"/>
      <c r="D201" s="58"/>
      <c r="E201" s="57"/>
      <c r="F201" s="55"/>
      <c r="G201" s="51"/>
      <c r="I201" s="22" t="str">
        <f t="shared" si="2"/>
        <v/>
      </c>
    </row>
    <row r="202" spans="1:9" s="15" customFormat="1" ht="30" customHeight="1" x14ac:dyDescent="0.2">
      <c r="A202" s="22"/>
      <c r="B202" s="56"/>
      <c r="C202" s="57"/>
      <c r="D202" s="58"/>
      <c r="E202" s="57"/>
      <c r="F202" s="55"/>
      <c r="G202" s="51"/>
      <c r="I202" s="22" t="str">
        <f t="shared" ref="I202:I203" si="3">IF(OR(G202="",F202=""),"","Error")</f>
        <v/>
      </c>
    </row>
    <row r="203" spans="1:9" s="15" customFormat="1" ht="30" customHeight="1" x14ac:dyDescent="0.2">
      <c r="A203" s="22"/>
      <c r="B203" s="56"/>
      <c r="C203" s="57"/>
      <c r="D203" s="58"/>
      <c r="E203" s="57"/>
      <c r="F203" s="55"/>
      <c r="G203" s="51"/>
      <c r="I203" s="22" t="str">
        <f t="shared" si="3"/>
        <v/>
      </c>
    </row>
    <row r="204" spans="1:9" x14ac:dyDescent="0.15">
      <c r="B204" s="7" t="s">
        <v>14</v>
      </c>
      <c r="C204" s="7" t="s">
        <v>14</v>
      </c>
      <c r="D204" s="8" t="s">
        <v>14</v>
      </c>
      <c r="E204" s="7" t="s">
        <v>14</v>
      </c>
      <c r="F204" s="7" t="s">
        <v>14</v>
      </c>
      <c r="G204" s="7" t="s">
        <v>14</v>
      </c>
      <c r="H204" t="s">
        <v>14</v>
      </c>
    </row>
  </sheetData>
  <sheetProtection algorithmName="SHA-512" hashValue="KSzjY0udhQFBNh22FkvqqWJ7/WLcvUxaFLKbkX8vuucSJIwQw0xAaPoqoTbG0gf42sCH5B0/a+gM9yuZY4vWhQ==" saltValue="PKf5KhkqZ+1H8FeTYA0VNQ==" spinCount="100000" sheet="1" objects="1" scenarios="1"/>
  <mergeCells count="2">
    <mergeCell ref="F2:G2"/>
    <mergeCell ref="F3:G4"/>
  </mergeCells>
  <pageMargins left="0.7" right="0.7" top="0.75" bottom="0.75" header="0.3" footer="0.3"/>
  <pageSetup paperSize="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14</vt:i4>
      </vt:variant>
    </vt:vector>
  </HeadingPairs>
  <TitlesOfParts>
    <vt:vector size="27" baseType="lpstr">
      <vt:lpstr>Home</vt:lpstr>
      <vt:lpstr>تسجيل</vt:lpstr>
      <vt:lpstr>المصاريف-Expenses</vt:lpstr>
      <vt:lpstr>الإدارية</vt:lpstr>
      <vt:lpstr>تسديد</vt:lpstr>
      <vt:lpstr>تحصيل</vt:lpstr>
      <vt:lpstr>Receivables-المستحقات</vt:lpstr>
      <vt:lpstr>الإلتزامات-Liabilities</vt:lpstr>
      <vt:lpstr>Advances-السلف</vt:lpstr>
      <vt:lpstr>المشاريع-Projects</vt:lpstr>
      <vt:lpstr>التقرير</vt:lpstr>
      <vt:lpstr>الصندوق</vt:lpstr>
      <vt:lpstr>البنك</vt:lpstr>
      <vt:lpstr>Employees</vt:lpstr>
      <vt:lpstr>pay</vt:lpstr>
      <vt:lpstr>'Advances-السلف'!Print_Area</vt:lpstr>
      <vt:lpstr>Home!Print_Area</vt:lpstr>
      <vt:lpstr>'Receivables-المستحقات'!Print_Area</vt:lpstr>
      <vt:lpstr>الإدارية!Print_Area</vt:lpstr>
      <vt:lpstr>'الإلتزامات-Liabilities'!Print_Area</vt:lpstr>
      <vt:lpstr>التقرير!Print_Area</vt:lpstr>
      <vt:lpstr>'المشاريع-Projects'!Print_Area</vt:lpstr>
      <vt:lpstr>'المصاريف-Expenses'!Print_Area</vt:lpstr>
      <vt:lpstr>تحصيل!Print_Area</vt:lpstr>
      <vt:lpstr>تسجيل!Print_Area</vt:lpstr>
      <vt:lpstr>projects</vt:lpstr>
      <vt:lpstr>supp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مؤسسة الروضة</dc:title>
  <dc:creator>Ayhamento</dc:creator>
  <dc:description>Powered by : Ayhamento
ayhamento@yahoo.com</dc:description>
  <cp:lastModifiedBy>Ayham Al Ani</cp:lastModifiedBy>
  <cp:lastPrinted>2014-06-11T12:34:10Z</cp:lastPrinted>
  <dcterms:created xsi:type="dcterms:W3CDTF">2014-05-29T05:17:10Z</dcterms:created>
  <dcterms:modified xsi:type="dcterms:W3CDTF">2025-09-10T16:27:11Z</dcterms:modified>
</cp:coreProperties>
</file>